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brett/Desktop/"/>
    </mc:Choice>
  </mc:AlternateContent>
  <xr:revisionPtr revIDLastSave="0" documentId="10_ncr:8100000_{CC33D039-08FE-AD48-80D9-3AB3D98AE8B8}" xr6:coauthVersionLast="32" xr6:coauthVersionMax="32" xr10:uidLastSave="{00000000-0000-0000-0000-000000000000}"/>
  <bookViews>
    <workbookView xWindow="8620" yWindow="2480" windowWidth="27640" windowHeight="16940" xr2:uid="{67529C61-C0FD-8E49-8A3C-38FCFB9536D3}"/>
  </bookViews>
  <sheets>
    <sheet name="EXHIBIT D - NOTES" sheetId="12" r:id="rId1"/>
    <sheet name="Achieve" sheetId="1" r:id="rId2"/>
    <sheet name="AIPCS II" sheetId="5" r:id="rId3"/>
    <sheet name="AIPHS" sheetId="6" r:id="rId4"/>
    <sheet name="Aurum" sheetId="11" r:id="rId5"/>
    <sheet name="Cox" sheetId="14" r:id="rId6"/>
    <sheet name="EBIA" sheetId="4" r:id="rId7"/>
    <sheet name="Envision" sheetId="7" r:id="rId8"/>
    <sheet name="Francophone" sheetId="8" r:id="rId9"/>
    <sheet name="Urban Montessori" sheetId="9" r:id="rId10"/>
    <sheet name="Yu Ming" sheetId="10" r:id="rId11"/>
  </sheets>
  <definedNames>
    <definedName name="_xlnm._FilterDatabase" localSheetId="1" hidden="1">Achieve!$A$7:$K$7</definedName>
    <definedName name="_xlnm._FilterDatabase" localSheetId="2" hidden="1">'AIPCS II'!$A$7:$U$7</definedName>
    <definedName name="_xlnm._FilterDatabase" localSheetId="3" hidden="1">AIPHS!$A$7:$H$7</definedName>
    <definedName name="_xlnm._FilterDatabase" localSheetId="4" hidden="1">Aurum!$A$7:$M$7</definedName>
    <definedName name="_xlnm._FilterDatabase" localSheetId="5" hidden="1">Cox!$A$7:$S$7</definedName>
    <definedName name="_xlnm._FilterDatabase" localSheetId="6" hidden="1">EBIA!$A$7:$M$7</definedName>
    <definedName name="_xlnm._FilterDatabase" localSheetId="7" hidden="1">Envision!$A$7:$J$7</definedName>
    <definedName name="_xlnm._FilterDatabase" localSheetId="8" hidden="1">Francophone!$A$7:$X$7</definedName>
    <definedName name="_xlnm._FilterDatabase" localSheetId="9" hidden="1">'Urban Montessori'!$A$7:$Z$7</definedName>
    <definedName name="_xlnm._FilterDatabase" localSheetId="10" hidden="1">'Yu Ming'!$A$7:$W$7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4" l="1"/>
  <c r="P34" i="14"/>
  <c r="O34" i="14"/>
  <c r="N34" i="14"/>
  <c r="M34" i="14"/>
  <c r="L34" i="14"/>
  <c r="K34" i="14"/>
  <c r="J34" i="14"/>
  <c r="I34" i="14"/>
  <c r="H34" i="14"/>
  <c r="G34" i="14"/>
  <c r="F34" i="14"/>
  <c r="E34" i="14"/>
  <c r="D34" i="14"/>
  <c r="Q33" i="14"/>
  <c r="Q32" i="14"/>
  <c r="Q31" i="14"/>
  <c r="Q30" i="14"/>
  <c r="Q29" i="14"/>
  <c r="Q28" i="14"/>
  <c r="Q27" i="14"/>
  <c r="Q26" i="14"/>
  <c r="Q25" i="14"/>
  <c r="Q24" i="14"/>
  <c r="Q23" i="14"/>
  <c r="Q22" i="14"/>
  <c r="Q21" i="14"/>
  <c r="Q20" i="14"/>
  <c r="Q19" i="14"/>
  <c r="Q18" i="14"/>
  <c r="Q17" i="14"/>
  <c r="Q16" i="14"/>
  <c r="Q15" i="14"/>
  <c r="Q14" i="14"/>
  <c r="Q13" i="14"/>
  <c r="Q12" i="14"/>
  <c r="Q11" i="14"/>
  <c r="Q10" i="14"/>
  <c r="Q9" i="14"/>
  <c r="Q8" i="14"/>
  <c r="P7" i="14"/>
  <c r="O7" i="14"/>
  <c r="N7" i="14"/>
  <c r="M7" i="14"/>
  <c r="L7" i="14"/>
  <c r="K7" i="14"/>
  <c r="J7" i="14"/>
  <c r="I7" i="14"/>
  <c r="H7" i="14"/>
  <c r="G7" i="14"/>
  <c r="F7" i="14"/>
  <c r="E7" i="14"/>
  <c r="D7" i="14"/>
  <c r="Q4" i="14"/>
  <c r="R9" i="14" l="1"/>
  <c r="S9" i="14" s="1"/>
  <c r="U9" i="14" s="1"/>
  <c r="R26" i="14"/>
  <c r="S26" i="14" s="1"/>
  <c r="U26" i="14" s="1"/>
  <c r="R25" i="14"/>
  <c r="S25" i="14" s="1"/>
  <c r="U25" i="14" s="1"/>
  <c r="R27" i="14"/>
  <c r="S27" i="14" s="1"/>
  <c r="U27" i="14" s="1"/>
  <c r="R29" i="14"/>
  <c r="S29" i="14" s="1"/>
  <c r="U29" i="14" s="1"/>
  <c r="R17" i="14"/>
  <c r="S17" i="14" s="1"/>
  <c r="U17" i="14" s="1"/>
  <c r="R33" i="14"/>
  <c r="S33" i="14" s="1"/>
  <c r="U33" i="14" s="1"/>
  <c r="R11" i="14"/>
  <c r="S11" i="14" s="1"/>
  <c r="U11" i="14" s="1"/>
  <c r="R10" i="14"/>
  <c r="S10" i="14" s="1"/>
  <c r="U10" i="14" s="1"/>
  <c r="R13" i="14"/>
  <c r="S13" i="14" s="1"/>
  <c r="U13" i="14" s="1"/>
  <c r="R31" i="14"/>
  <c r="S31" i="14" s="1"/>
  <c r="U31" i="14" s="1"/>
  <c r="R18" i="14"/>
  <c r="S18" i="14" s="1"/>
  <c r="U18" i="14" s="1"/>
  <c r="R19" i="14"/>
  <c r="S19" i="14" s="1"/>
  <c r="U19" i="14" s="1"/>
  <c r="R21" i="14"/>
  <c r="S21" i="14" s="1"/>
  <c r="U21" i="14" s="1"/>
  <c r="Q34" i="14"/>
  <c r="R14" i="14"/>
  <c r="S14" i="14" s="1"/>
  <c r="U14" i="14" s="1"/>
  <c r="R15" i="14"/>
  <c r="S15" i="14" s="1"/>
  <c r="U15" i="14" s="1"/>
  <c r="R22" i="14"/>
  <c r="S22" i="14" s="1"/>
  <c r="U22" i="14" s="1"/>
  <c r="R23" i="14"/>
  <c r="S23" i="14" s="1"/>
  <c r="U23" i="14" s="1"/>
  <c r="R30" i="14"/>
  <c r="S30" i="14" s="1"/>
  <c r="U30" i="14" s="1"/>
  <c r="T34" i="14"/>
  <c r="R12" i="14"/>
  <c r="S12" i="14" s="1"/>
  <c r="U12" i="14" s="1"/>
  <c r="R16" i="14"/>
  <c r="S16" i="14" s="1"/>
  <c r="U16" i="14" s="1"/>
  <c r="R20" i="14"/>
  <c r="S20" i="14" s="1"/>
  <c r="U20" i="14" s="1"/>
  <c r="R24" i="14"/>
  <c r="S24" i="14" s="1"/>
  <c r="U24" i="14" s="1"/>
  <c r="R28" i="14"/>
  <c r="S28" i="14" s="1"/>
  <c r="U28" i="14" s="1"/>
  <c r="R32" i="14"/>
  <c r="S32" i="14" s="1"/>
  <c r="U32" i="14" s="1"/>
  <c r="R8" i="14"/>
  <c r="S8" i="14" s="1"/>
  <c r="U8" i="14" s="1"/>
  <c r="E34" i="11"/>
  <c r="F34" i="11"/>
  <c r="G34" i="11"/>
  <c r="H34" i="11"/>
  <c r="I34" i="11"/>
  <c r="J34" i="11"/>
  <c r="G7" i="11"/>
  <c r="D7" i="11"/>
  <c r="E7" i="11"/>
  <c r="F7" i="11"/>
  <c r="H7" i="11"/>
  <c r="I7" i="11"/>
  <c r="J7" i="11"/>
  <c r="N34" i="11"/>
  <c r="D34" i="11"/>
  <c r="C34" i="11"/>
  <c r="K33" i="11"/>
  <c r="K32" i="11"/>
  <c r="K31" i="11"/>
  <c r="K30" i="11"/>
  <c r="L30" i="11" s="1"/>
  <c r="M30" i="11" s="1"/>
  <c r="O30" i="11" s="1"/>
  <c r="K29" i="11"/>
  <c r="K28" i="11"/>
  <c r="K27" i="11"/>
  <c r="K26" i="11"/>
  <c r="L26" i="11" s="1"/>
  <c r="M26" i="11" s="1"/>
  <c r="O26" i="11" s="1"/>
  <c r="K25" i="11"/>
  <c r="K24" i="11"/>
  <c r="K23" i="11"/>
  <c r="K22" i="11"/>
  <c r="L22" i="11" s="1"/>
  <c r="M22" i="11" s="1"/>
  <c r="O22" i="11" s="1"/>
  <c r="K21" i="11"/>
  <c r="K20" i="11"/>
  <c r="K19" i="11"/>
  <c r="K18" i="11"/>
  <c r="L18" i="11" s="1"/>
  <c r="M18" i="11" s="1"/>
  <c r="O18" i="11" s="1"/>
  <c r="K17" i="11"/>
  <c r="K16" i="11"/>
  <c r="K15" i="11"/>
  <c r="K14" i="11"/>
  <c r="L14" i="11" s="1"/>
  <c r="M14" i="11" s="1"/>
  <c r="O14" i="11" s="1"/>
  <c r="K13" i="11"/>
  <c r="K12" i="11"/>
  <c r="K11" i="11"/>
  <c r="K10" i="11"/>
  <c r="L10" i="11" s="1"/>
  <c r="M10" i="11" s="1"/>
  <c r="O10" i="11" s="1"/>
  <c r="K9" i="11"/>
  <c r="K8" i="11"/>
  <c r="K4" i="11"/>
  <c r="S34" i="10"/>
  <c r="T34" i="10"/>
  <c r="T7" i="10"/>
  <c r="S7" i="10"/>
  <c r="AA34" i="10"/>
  <c r="Z34" i="10"/>
  <c r="P34" i="10"/>
  <c r="O34" i="10"/>
  <c r="N34" i="10"/>
  <c r="M34" i="10"/>
  <c r="L34" i="10"/>
  <c r="K34" i="10"/>
  <c r="J34" i="10"/>
  <c r="I34" i="10"/>
  <c r="H34" i="10"/>
  <c r="G34" i="10"/>
  <c r="F34" i="10"/>
  <c r="D34" i="10"/>
  <c r="C34" i="10"/>
  <c r="E34" i="10" s="1"/>
  <c r="AB33" i="10"/>
  <c r="Q33" i="10"/>
  <c r="E33" i="10"/>
  <c r="AB32" i="10"/>
  <c r="Q32" i="10"/>
  <c r="E32" i="10"/>
  <c r="AB31" i="10"/>
  <c r="Q31" i="10"/>
  <c r="E31" i="10"/>
  <c r="AB30" i="10"/>
  <c r="Q30" i="10"/>
  <c r="E30" i="10"/>
  <c r="AB29" i="10"/>
  <c r="Q29" i="10"/>
  <c r="E29" i="10"/>
  <c r="AB28" i="10"/>
  <c r="Q28" i="10"/>
  <c r="E28" i="10"/>
  <c r="AB27" i="10"/>
  <c r="Q27" i="10"/>
  <c r="E27" i="10"/>
  <c r="AB26" i="10"/>
  <c r="Q26" i="10"/>
  <c r="E26" i="10"/>
  <c r="AB25" i="10"/>
  <c r="Q25" i="10"/>
  <c r="E25" i="10"/>
  <c r="AB24" i="10"/>
  <c r="Q24" i="10"/>
  <c r="E24" i="10"/>
  <c r="AB23" i="10"/>
  <c r="Q23" i="10"/>
  <c r="E23" i="10"/>
  <c r="AB22" i="10"/>
  <c r="Q22" i="10"/>
  <c r="E22" i="10"/>
  <c r="AB21" i="10"/>
  <c r="Q21" i="10"/>
  <c r="E21" i="10"/>
  <c r="AB20" i="10"/>
  <c r="Q20" i="10"/>
  <c r="E20" i="10"/>
  <c r="AB19" i="10"/>
  <c r="Q19" i="10"/>
  <c r="E19" i="10"/>
  <c r="AB18" i="10"/>
  <c r="Q18" i="10"/>
  <c r="E18" i="10"/>
  <c r="AB17" i="10"/>
  <c r="Q17" i="10"/>
  <c r="E17" i="10"/>
  <c r="AB16" i="10"/>
  <c r="Q16" i="10"/>
  <c r="E16" i="10"/>
  <c r="AB15" i="10"/>
  <c r="Q15" i="10"/>
  <c r="E15" i="10"/>
  <c r="AB14" i="10"/>
  <c r="Q14" i="10"/>
  <c r="E14" i="10"/>
  <c r="AB13" i="10"/>
  <c r="Q13" i="10"/>
  <c r="E13" i="10"/>
  <c r="AB12" i="10"/>
  <c r="Q12" i="10"/>
  <c r="E12" i="10"/>
  <c r="AB11" i="10"/>
  <c r="Q11" i="10"/>
  <c r="E11" i="10"/>
  <c r="AB10" i="10"/>
  <c r="Q10" i="10"/>
  <c r="E10" i="10"/>
  <c r="AB9" i="10"/>
  <c r="Q9" i="10"/>
  <c r="E9" i="10"/>
  <c r="AB8" i="10"/>
  <c r="Q8" i="10"/>
  <c r="Q34" i="10" s="1"/>
  <c r="E8" i="10"/>
  <c r="U4" i="10"/>
  <c r="Q4" i="10"/>
  <c r="O34" i="9"/>
  <c r="P34" i="9"/>
  <c r="Q34" i="9"/>
  <c r="R34" i="9"/>
  <c r="G7" i="9"/>
  <c r="H7" i="9"/>
  <c r="I7" i="9"/>
  <c r="J7" i="9"/>
  <c r="K7" i="9"/>
  <c r="L7" i="9"/>
  <c r="M7" i="9"/>
  <c r="N7" i="9"/>
  <c r="O7" i="9"/>
  <c r="P7" i="9"/>
  <c r="Q7" i="9"/>
  <c r="R7" i="9"/>
  <c r="F7" i="9"/>
  <c r="AD34" i="9"/>
  <c r="AC34" i="9"/>
  <c r="W34" i="9"/>
  <c r="V34" i="9"/>
  <c r="U34" i="9"/>
  <c r="N34" i="9"/>
  <c r="M34" i="9"/>
  <c r="L34" i="9"/>
  <c r="K34" i="9"/>
  <c r="J34" i="9"/>
  <c r="I34" i="9"/>
  <c r="H34" i="9"/>
  <c r="G34" i="9"/>
  <c r="F34" i="9"/>
  <c r="D34" i="9"/>
  <c r="E34" i="9" s="1"/>
  <c r="C34" i="9"/>
  <c r="AE33" i="9"/>
  <c r="X33" i="9"/>
  <c r="Y33" i="9" s="1"/>
  <c r="AA33" i="9" s="1"/>
  <c r="S33" i="9"/>
  <c r="E33" i="9"/>
  <c r="AE32" i="9"/>
  <c r="X32" i="9"/>
  <c r="Y32" i="9" s="1"/>
  <c r="AA32" i="9" s="1"/>
  <c r="S32" i="9"/>
  <c r="E32" i="9"/>
  <c r="AE31" i="9"/>
  <c r="Y31" i="9"/>
  <c r="AA31" i="9" s="1"/>
  <c r="X31" i="9"/>
  <c r="S31" i="9"/>
  <c r="E31" i="9"/>
  <c r="AE30" i="9"/>
  <c r="X30" i="9"/>
  <c r="S30" i="9"/>
  <c r="E30" i="9"/>
  <c r="AE29" i="9"/>
  <c r="X29" i="9"/>
  <c r="S29" i="9"/>
  <c r="E29" i="9"/>
  <c r="AE28" i="9"/>
  <c r="X28" i="9"/>
  <c r="S28" i="9"/>
  <c r="E28" i="9"/>
  <c r="AE27" i="9"/>
  <c r="X27" i="9"/>
  <c r="Y27" i="9" s="1"/>
  <c r="AA27" i="9" s="1"/>
  <c r="S27" i="9"/>
  <c r="E27" i="9"/>
  <c r="AE26" i="9"/>
  <c r="X26" i="9"/>
  <c r="S26" i="9"/>
  <c r="E26" i="9"/>
  <c r="AE25" i="9"/>
  <c r="X25" i="9"/>
  <c r="Y25" i="9" s="1"/>
  <c r="AA25" i="9" s="1"/>
  <c r="S25" i="9"/>
  <c r="E25" i="9"/>
  <c r="AE24" i="9"/>
  <c r="X24" i="9"/>
  <c r="Y24" i="9" s="1"/>
  <c r="AA24" i="9" s="1"/>
  <c r="S24" i="9"/>
  <c r="E24" i="9"/>
  <c r="AE23" i="9"/>
  <c r="Y23" i="9"/>
  <c r="AA23" i="9" s="1"/>
  <c r="X23" i="9"/>
  <c r="S23" i="9"/>
  <c r="E23" i="9"/>
  <c r="AE22" i="9"/>
  <c r="X22" i="9"/>
  <c r="S22" i="9"/>
  <c r="E22" i="9"/>
  <c r="AE21" i="9"/>
  <c r="X21" i="9"/>
  <c r="Y21" i="9" s="1"/>
  <c r="AA21" i="9" s="1"/>
  <c r="S21" i="9"/>
  <c r="E21" i="9"/>
  <c r="AE20" i="9"/>
  <c r="X20" i="9"/>
  <c r="S20" i="9"/>
  <c r="E20" i="9"/>
  <c r="AE19" i="9"/>
  <c r="X19" i="9"/>
  <c r="Y19" i="9" s="1"/>
  <c r="AA19" i="9" s="1"/>
  <c r="S19" i="9"/>
  <c r="E19" i="9"/>
  <c r="AE18" i="9"/>
  <c r="X18" i="9"/>
  <c r="S18" i="9"/>
  <c r="E18" i="9"/>
  <c r="AE17" i="9"/>
  <c r="X17" i="9"/>
  <c r="Y17" i="9" s="1"/>
  <c r="AA17" i="9" s="1"/>
  <c r="S17" i="9"/>
  <c r="E17" i="9"/>
  <c r="AE16" i="9"/>
  <c r="X16" i="9"/>
  <c r="Y16" i="9" s="1"/>
  <c r="AA16" i="9" s="1"/>
  <c r="S16" i="9"/>
  <c r="E16" i="9"/>
  <c r="AE15" i="9"/>
  <c r="Y15" i="9"/>
  <c r="AA15" i="9" s="1"/>
  <c r="X15" i="9"/>
  <c r="S15" i="9"/>
  <c r="E15" i="9"/>
  <c r="AE14" i="9"/>
  <c r="X14" i="9"/>
  <c r="S14" i="9"/>
  <c r="E14" i="9"/>
  <c r="AE13" i="9"/>
  <c r="X13" i="9"/>
  <c r="S13" i="9"/>
  <c r="E13" i="9"/>
  <c r="AE12" i="9"/>
  <c r="X12" i="9"/>
  <c r="S12" i="9"/>
  <c r="E12" i="9"/>
  <c r="AE11" i="9"/>
  <c r="X11" i="9"/>
  <c r="Y11" i="9" s="1"/>
  <c r="AA11" i="9" s="1"/>
  <c r="S11" i="9"/>
  <c r="E11" i="9"/>
  <c r="AE10" i="9"/>
  <c r="X10" i="9"/>
  <c r="S10" i="9"/>
  <c r="E10" i="9"/>
  <c r="AE9" i="9"/>
  <c r="X9" i="9"/>
  <c r="Y9" i="9" s="1"/>
  <c r="AA9" i="9" s="1"/>
  <c r="S9" i="9"/>
  <c r="E9" i="9"/>
  <c r="AE8" i="9"/>
  <c r="X8" i="9"/>
  <c r="Y8" i="9" s="1"/>
  <c r="AA8" i="9" s="1"/>
  <c r="S8" i="9"/>
  <c r="E8" i="9"/>
  <c r="X4" i="9"/>
  <c r="Y29" i="9" s="1"/>
  <c r="AA29" i="9" s="1"/>
  <c r="S4" i="9"/>
  <c r="T18" i="9" s="1"/>
  <c r="Z18" i="9" s="1"/>
  <c r="H34" i="8"/>
  <c r="I34" i="8"/>
  <c r="J34" i="8"/>
  <c r="K34" i="8"/>
  <c r="L34" i="8"/>
  <c r="M34" i="8"/>
  <c r="N34" i="8"/>
  <c r="O34" i="8"/>
  <c r="AB34" i="8"/>
  <c r="AA34" i="8"/>
  <c r="U34" i="8"/>
  <c r="T34" i="8"/>
  <c r="S34" i="8"/>
  <c r="P34" i="8"/>
  <c r="G34" i="8"/>
  <c r="F34" i="8"/>
  <c r="D34" i="8"/>
  <c r="C34" i="8"/>
  <c r="AC33" i="8"/>
  <c r="V33" i="8"/>
  <c r="Q33" i="8"/>
  <c r="E33" i="8"/>
  <c r="AC32" i="8"/>
  <c r="V32" i="8"/>
  <c r="Q32" i="8"/>
  <c r="E32" i="8"/>
  <c r="AC31" i="8"/>
  <c r="V31" i="8"/>
  <c r="Q31" i="8"/>
  <c r="E31" i="8"/>
  <c r="AC30" i="8"/>
  <c r="V30" i="8"/>
  <c r="Q30" i="8"/>
  <c r="E30" i="8"/>
  <c r="AC29" i="8"/>
  <c r="V29" i="8"/>
  <c r="Q29" i="8"/>
  <c r="E29" i="8"/>
  <c r="AC28" i="8"/>
  <c r="V28" i="8"/>
  <c r="Q28" i="8"/>
  <c r="E28" i="8"/>
  <c r="AC27" i="8"/>
  <c r="V27" i="8"/>
  <c r="Q27" i="8"/>
  <c r="E27" i="8"/>
  <c r="AC26" i="8"/>
  <c r="V26" i="8"/>
  <c r="Q26" i="8"/>
  <c r="E26" i="8"/>
  <c r="AC25" i="8"/>
  <c r="V25" i="8"/>
  <c r="Q25" i="8"/>
  <c r="E25" i="8"/>
  <c r="AC24" i="8"/>
  <c r="V24" i="8"/>
  <c r="Q24" i="8"/>
  <c r="E24" i="8"/>
  <c r="AC23" i="8"/>
  <c r="V23" i="8"/>
  <c r="Q23" i="8"/>
  <c r="E23" i="8"/>
  <c r="AC22" i="8"/>
  <c r="V22" i="8"/>
  <c r="Q22" i="8"/>
  <c r="E22" i="8"/>
  <c r="AC21" i="8"/>
  <c r="V21" i="8"/>
  <c r="Q21" i="8"/>
  <c r="E21" i="8"/>
  <c r="AC20" i="8"/>
  <c r="V20" i="8"/>
  <c r="Q20" i="8"/>
  <c r="E20" i="8"/>
  <c r="AC19" i="8"/>
  <c r="V19" i="8"/>
  <c r="Q19" i="8"/>
  <c r="E19" i="8"/>
  <c r="AC18" i="8"/>
  <c r="V18" i="8"/>
  <c r="Q18" i="8"/>
  <c r="E18" i="8"/>
  <c r="AC17" i="8"/>
  <c r="V17" i="8"/>
  <c r="Q17" i="8"/>
  <c r="E17" i="8"/>
  <c r="AC16" i="8"/>
  <c r="V16" i="8"/>
  <c r="Q16" i="8"/>
  <c r="E16" i="8"/>
  <c r="AC15" i="8"/>
  <c r="V15" i="8"/>
  <c r="Q15" i="8"/>
  <c r="E15" i="8"/>
  <c r="AC14" i="8"/>
  <c r="V14" i="8"/>
  <c r="Q14" i="8"/>
  <c r="E14" i="8"/>
  <c r="AC13" i="8"/>
  <c r="V13" i="8"/>
  <c r="Q13" i="8"/>
  <c r="E13" i="8"/>
  <c r="AC12" i="8"/>
  <c r="V12" i="8"/>
  <c r="Q12" i="8"/>
  <c r="E12" i="8"/>
  <c r="AC11" i="8"/>
  <c r="V11" i="8"/>
  <c r="Q11" i="8"/>
  <c r="E11" i="8"/>
  <c r="AC10" i="8"/>
  <c r="V10" i="8"/>
  <c r="Q10" i="8"/>
  <c r="E10" i="8"/>
  <c r="AC9" i="8"/>
  <c r="V9" i="8"/>
  <c r="Q9" i="8"/>
  <c r="E9" i="8"/>
  <c r="AC8" i="8"/>
  <c r="V8" i="8"/>
  <c r="Q8" i="8"/>
  <c r="Q34" i="8" s="1"/>
  <c r="E8" i="8"/>
  <c r="V4" i="8"/>
  <c r="Q4" i="8"/>
  <c r="R32" i="8" s="1"/>
  <c r="X32" i="8" s="1"/>
  <c r="I9" i="7"/>
  <c r="I10" i="7"/>
  <c r="I11" i="7"/>
  <c r="I12" i="7"/>
  <c r="I13" i="7"/>
  <c r="I14" i="7"/>
  <c r="I15" i="7"/>
  <c r="I16" i="7"/>
  <c r="I17" i="7"/>
  <c r="I18" i="7"/>
  <c r="I19" i="7"/>
  <c r="I20" i="7"/>
  <c r="I21" i="7"/>
  <c r="I22" i="7"/>
  <c r="J22" i="7" s="1"/>
  <c r="K22" i="7" s="1"/>
  <c r="I23" i="7"/>
  <c r="I24" i="7"/>
  <c r="I25" i="7"/>
  <c r="I26" i="7"/>
  <c r="J26" i="7" s="1"/>
  <c r="K26" i="7" s="1"/>
  <c r="I27" i="7"/>
  <c r="I28" i="7"/>
  <c r="I29" i="7"/>
  <c r="I30" i="7"/>
  <c r="J30" i="7" s="1"/>
  <c r="K30" i="7" s="1"/>
  <c r="I31" i="7"/>
  <c r="I32" i="7"/>
  <c r="I33" i="7"/>
  <c r="I8" i="7"/>
  <c r="J8" i="7" s="1"/>
  <c r="K8" i="7" s="1"/>
  <c r="G34" i="7"/>
  <c r="H34" i="7"/>
  <c r="I4" i="7"/>
  <c r="J9" i="7" s="1"/>
  <c r="K9" i="7" s="1"/>
  <c r="N34" i="7"/>
  <c r="M34" i="7"/>
  <c r="L34" i="7"/>
  <c r="E34" i="7"/>
  <c r="D34" i="7"/>
  <c r="C34" i="7"/>
  <c r="O33" i="7"/>
  <c r="J33" i="7"/>
  <c r="K33" i="7" s="1"/>
  <c r="F33" i="7"/>
  <c r="O32" i="7"/>
  <c r="F32" i="7"/>
  <c r="O31" i="7"/>
  <c r="F31" i="7"/>
  <c r="O30" i="7"/>
  <c r="F30" i="7"/>
  <c r="O29" i="7"/>
  <c r="J29" i="7"/>
  <c r="K29" i="7" s="1"/>
  <c r="F29" i="7"/>
  <c r="O28" i="7"/>
  <c r="F28" i="7"/>
  <c r="O27" i="7"/>
  <c r="F27" i="7"/>
  <c r="O26" i="7"/>
  <c r="F26" i="7"/>
  <c r="O25" i="7"/>
  <c r="F25" i="7"/>
  <c r="O24" i="7"/>
  <c r="F24" i="7"/>
  <c r="O23" i="7"/>
  <c r="F23" i="7"/>
  <c r="O22" i="7"/>
  <c r="F22" i="7"/>
  <c r="O21" i="7"/>
  <c r="F21" i="7"/>
  <c r="O20" i="7"/>
  <c r="F20" i="7"/>
  <c r="O19" i="7"/>
  <c r="F19" i="7"/>
  <c r="O18" i="7"/>
  <c r="F18" i="7"/>
  <c r="O17" i="7"/>
  <c r="F17" i="7"/>
  <c r="O16" i="7"/>
  <c r="F16" i="7"/>
  <c r="O15" i="7"/>
  <c r="F15" i="7"/>
  <c r="O14" i="7"/>
  <c r="F14" i="7"/>
  <c r="O13" i="7"/>
  <c r="F13" i="7"/>
  <c r="O12" i="7"/>
  <c r="F12" i="7"/>
  <c r="O11" i="7"/>
  <c r="F11" i="7"/>
  <c r="O10" i="7"/>
  <c r="F10" i="7"/>
  <c r="O9" i="7"/>
  <c r="F9" i="7"/>
  <c r="O8" i="7"/>
  <c r="F8" i="7"/>
  <c r="K9" i="6"/>
  <c r="K10" i="6"/>
  <c r="K11" i="6"/>
  <c r="K12" i="6"/>
  <c r="K13" i="6"/>
  <c r="K14" i="6"/>
  <c r="K15" i="6"/>
  <c r="K16" i="6"/>
  <c r="K17" i="6"/>
  <c r="K18" i="6"/>
  <c r="K19" i="6"/>
  <c r="K20" i="6"/>
  <c r="K21" i="6"/>
  <c r="K22" i="6"/>
  <c r="K23" i="6"/>
  <c r="K24" i="6"/>
  <c r="K25" i="6"/>
  <c r="K26" i="6"/>
  <c r="K27" i="6"/>
  <c r="K28" i="6"/>
  <c r="K29" i="6"/>
  <c r="K30" i="6"/>
  <c r="K31" i="6"/>
  <c r="K32" i="6"/>
  <c r="K33" i="6"/>
  <c r="K34" i="6"/>
  <c r="K8" i="6"/>
  <c r="I34" i="6"/>
  <c r="J34" i="6"/>
  <c r="E9" i="6"/>
  <c r="E10" i="6"/>
  <c r="E11" i="6"/>
  <c r="E12" i="6"/>
  <c r="E13" i="6"/>
  <c r="E14" i="6"/>
  <c r="E15" i="6"/>
  <c r="E16" i="6"/>
  <c r="E17" i="6"/>
  <c r="E18" i="6"/>
  <c r="E19" i="6"/>
  <c r="E20" i="6"/>
  <c r="E21" i="6"/>
  <c r="E22" i="6"/>
  <c r="E23" i="6"/>
  <c r="E24" i="6"/>
  <c r="E25" i="6"/>
  <c r="E26" i="6"/>
  <c r="E27" i="6"/>
  <c r="E28" i="6"/>
  <c r="E29" i="6"/>
  <c r="E30" i="6"/>
  <c r="E31" i="6"/>
  <c r="E32" i="6"/>
  <c r="E33" i="6"/>
  <c r="E8" i="6"/>
  <c r="D34" i="6"/>
  <c r="C34" i="6"/>
  <c r="G33" i="6"/>
  <c r="H33" i="6" s="1"/>
  <c r="L33" i="6" s="1"/>
  <c r="G30" i="6"/>
  <c r="H30" i="6" s="1"/>
  <c r="L30" i="6" s="1"/>
  <c r="G29" i="6"/>
  <c r="H29" i="6" s="1"/>
  <c r="L29" i="6" s="1"/>
  <c r="G26" i="6"/>
  <c r="H26" i="6" s="1"/>
  <c r="G25" i="6"/>
  <c r="H25" i="6" s="1"/>
  <c r="L25" i="6" s="1"/>
  <c r="G22" i="6"/>
  <c r="H22" i="6" s="1"/>
  <c r="L22" i="6" s="1"/>
  <c r="G21" i="6"/>
  <c r="H21" i="6" s="1"/>
  <c r="L21" i="6" s="1"/>
  <c r="G18" i="6"/>
  <c r="H18" i="6" s="1"/>
  <c r="L18" i="6" s="1"/>
  <c r="G17" i="6"/>
  <c r="H17" i="6" s="1"/>
  <c r="L17" i="6" s="1"/>
  <c r="G14" i="6"/>
  <c r="H14" i="6" s="1"/>
  <c r="L14" i="6" s="1"/>
  <c r="G13" i="6"/>
  <c r="H13" i="6" s="1"/>
  <c r="L13" i="6" s="1"/>
  <c r="G10" i="6"/>
  <c r="H10" i="6" s="1"/>
  <c r="L10" i="6" s="1"/>
  <c r="G9" i="6"/>
  <c r="H9" i="6" s="1"/>
  <c r="L9" i="6" s="1"/>
  <c r="F34" i="6"/>
  <c r="G3" i="6"/>
  <c r="AA34" i="5"/>
  <c r="Z34" i="5"/>
  <c r="Y34" i="5"/>
  <c r="X34" i="5"/>
  <c r="R34" i="5"/>
  <c r="Q34" i="5"/>
  <c r="P34" i="5"/>
  <c r="M34" i="5"/>
  <c r="L34" i="5"/>
  <c r="K34" i="5"/>
  <c r="J34" i="5"/>
  <c r="I34" i="5"/>
  <c r="H34" i="5"/>
  <c r="F34" i="5"/>
  <c r="E34" i="5"/>
  <c r="D34" i="5"/>
  <c r="C34" i="5"/>
  <c r="AB33" i="5"/>
  <c r="S33" i="5"/>
  <c r="N33" i="5"/>
  <c r="G33" i="5"/>
  <c r="AB32" i="5"/>
  <c r="S32" i="5"/>
  <c r="N32" i="5"/>
  <c r="G32" i="5"/>
  <c r="AB31" i="5"/>
  <c r="S31" i="5"/>
  <c r="N31" i="5"/>
  <c r="G31" i="5"/>
  <c r="AB30" i="5"/>
  <c r="S30" i="5"/>
  <c r="N30" i="5"/>
  <c r="G30" i="5"/>
  <c r="AB29" i="5"/>
  <c r="S29" i="5"/>
  <c r="N29" i="5"/>
  <c r="O29" i="5" s="1"/>
  <c r="U29" i="5" s="1"/>
  <c r="G29" i="5"/>
  <c r="AB28" i="5"/>
  <c r="S28" i="5"/>
  <c r="N28" i="5"/>
  <c r="G28" i="5"/>
  <c r="AB27" i="5"/>
  <c r="S27" i="5"/>
  <c r="N27" i="5"/>
  <c r="G27" i="5"/>
  <c r="AB26" i="5"/>
  <c r="S26" i="5"/>
  <c r="N26" i="5"/>
  <c r="G26" i="5"/>
  <c r="AB25" i="5"/>
  <c r="S25" i="5"/>
  <c r="N25" i="5"/>
  <c r="G25" i="5"/>
  <c r="AB24" i="5"/>
  <c r="S24" i="5"/>
  <c r="N24" i="5"/>
  <c r="O24" i="5" s="1"/>
  <c r="U24" i="5" s="1"/>
  <c r="G24" i="5"/>
  <c r="AB23" i="5"/>
  <c r="S23" i="5"/>
  <c r="N23" i="5"/>
  <c r="G23" i="5"/>
  <c r="AB22" i="5"/>
  <c r="S22" i="5"/>
  <c r="N22" i="5"/>
  <c r="G22" i="5"/>
  <c r="AB21" i="5"/>
  <c r="S21" i="5"/>
  <c r="N21" i="5"/>
  <c r="O21" i="5" s="1"/>
  <c r="U21" i="5" s="1"/>
  <c r="G21" i="5"/>
  <c r="AB20" i="5"/>
  <c r="S20" i="5"/>
  <c r="N20" i="5"/>
  <c r="G20" i="5"/>
  <c r="AB19" i="5"/>
  <c r="S19" i="5"/>
  <c r="N19" i="5"/>
  <c r="G19" i="5"/>
  <c r="AB18" i="5"/>
  <c r="S18" i="5"/>
  <c r="N18" i="5"/>
  <c r="G18" i="5"/>
  <c r="AB17" i="5"/>
  <c r="S17" i="5"/>
  <c r="N17" i="5"/>
  <c r="G17" i="5"/>
  <c r="AB16" i="5"/>
  <c r="S16" i="5"/>
  <c r="N16" i="5"/>
  <c r="O16" i="5" s="1"/>
  <c r="U16" i="5" s="1"/>
  <c r="G16" i="5"/>
  <c r="AB15" i="5"/>
  <c r="S15" i="5"/>
  <c r="N15" i="5"/>
  <c r="G15" i="5"/>
  <c r="AB14" i="5"/>
  <c r="S14" i="5"/>
  <c r="N14" i="5"/>
  <c r="G14" i="5"/>
  <c r="AB13" i="5"/>
  <c r="S13" i="5"/>
  <c r="N13" i="5"/>
  <c r="O13" i="5" s="1"/>
  <c r="U13" i="5" s="1"/>
  <c r="G13" i="5"/>
  <c r="AB12" i="5"/>
  <c r="S12" i="5"/>
  <c r="N12" i="5"/>
  <c r="G12" i="5"/>
  <c r="AB11" i="5"/>
  <c r="S11" i="5"/>
  <c r="N11" i="5"/>
  <c r="O11" i="5" s="1"/>
  <c r="U11" i="5" s="1"/>
  <c r="G11" i="5"/>
  <c r="AB10" i="5"/>
  <c r="S10" i="5"/>
  <c r="N10" i="5"/>
  <c r="O10" i="5" s="1"/>
  <c r="U10" i="5" s="1"/>
  <c r="G10" i="5"/>
  <c r="AB9" i="5"/>
  <c r="S9" i="5"/>
  <c r="T9" i="5" s="1"/>
  <c r="V9" i="5" s="1"/>
  <c r="N9" i="5"/>
  <c r="G9" i="5"/>
  <c r="AB8" i="5"/>
  <c r="S8" i="5"/>
  <c r="N8" i="5"/>
  <c r="G8" i="5"/>
  <c r="R7" i="5"/>
  <c r="Q7" i="5"/>
  <c r="P7" i="5"/>
  <c r="M7" i="5"/>
  <c r="L7" i="5"/>
  <c r="K7" i="5"/>
  <c r="J7" i="5"/>
  <c r="I7" i="5"/>
  <c r="H7" i="5"/>
  <c r="S4" i="5"/>
  <c r="N4" i="5"/>
  <c r="P34" i="4"/>
  <c r="Q34" i="4"/>
  <c r="R34" i="4"/>
  <c r="F9" i="4"/>
  <c r="F10" i="4"/>
  <c r="F11" i="4"/>
  <c r="F12" i="4"/>
  <c r="F13" i="4"/>
  <c r="F14" i="4"/>
  <c r="F15" i="4"/>
  <c r="F16" i="4"/>
  <c r="F17" i="4"/>
  <c r="F18" i="4"/>
  <c r="F19" i="4"/>
  <c r="F20" i="4"/>
  <c r="F21" i="4"/>
  <c r="F22" i="4"/>
  <c r="F23" i="4"/>
  <c r="F24" i="4"/>
  <c r="F25" i="4"/>
  <c r="F26" i="4"/>
  <c r="F27" i="4"/>
  <c r="F28" i="4"/>
  <c r="F29" i="4"/>
  <c r="F30" i="4"/>
  <c r="F31" i="4"/>
  <c r="F32" i="4"/>
  <c r="F33" i="4"/>
  <c r="F8" i="4"/>
  <c r="E34" i="4"/>
  <c r="D34" i="4"/>
  <c r="C34" i="4"/>
  <c r="S9" i="4"/>
  <c r="S10" i="4"/>
  <c r="S11" i="4"/>
  <c r="S12" i="4"/>
  <c r="S13" i="4"/>
  <c r="S14" i="4"/>
  <c r="S15" i="4"/>
  <c r="S16" i="4"/>
  <c r="S17" i="4"/>
  <c r="S18" i="4"/>
  <c r="S19" i="4"/>
  <c r="S20" i="4"/>
  <c r="S21" i="4"/>
  <c r="S22" i="4"/>
  <c r="S23" i="4"/>
  <c r="S24" i="4"/>
  <c r="S25" i="4"/>
  <c r="S26" i="4"/>
  <c r="S27" i="4"/>
  <c r="S28" i="4"/>
  <c r="S29" i="4"/>
  <c r="S30" i="4"/>
  <c r="S31" i="4"/>
  <c r="S32" i="4"/>
  <c r="S33" i="4"/>
  <c r="S8" i="4"/>
  <c r="I8" i="4"/>
  <c r="H7" i="4"/>
  <c r="G7" i="4"/>
  <c r="I4" i="4"/>
  <c r="J3" i="1"/>
  <c r="L34" i="1"/>
  <c r="E34" i="1"/>
  <c r="F34" i="1"/>
  <c r="G34" i="1"/>
  <c r="H34" i="1"/>
  <c r="C34" i="1"/>
  <c r="D34" i="1"/>
  <c r="I8" i="1"/>
  <c r="I9" i="1"/>
  <c r="I10" i="1"/>
  <c r="I11" i="1"/>
  <c r="I12" i="1"/>
  <c r="I13" i="1"/>
  <c r="I14" i="1"/>
  <c r="I15" i="1"/>
  <c r="I16" i="1"/>
  <c r="I17" i="1"/>
  <c r="I18" i="1"/>
  <c r="I19" i="1"/>
  <c r="I20" i="1"/>
  <c r="I21" i="1"/>
  <c r="I22" i="1"/>
  <c r="I23" i="1"/>
  <c r="I24" i="1"/>
  <c r="I25" i="1"/>
  <c r="I26" i="1"/>
  <c r="I27" i="1"/>
  <c r="I28" i="1"/>
  <c r="I29" i="1"/>
  <c r="I30" i="1"/>
  <c r="I31" i="1"/>
  <c r="I32" i="1"/>
  <c r="I33" i="1"/>
  <c r="I4" i="1"/>
  <c r="J13" i="1" s="1"/>
  <c r="K13" i="1" s="1"/>
  <c r="M13" i="1" s="1"/>
  <c r="S34" i="14" l="1"/>
  <c r="U34" i="14" s="1"/>
  <c r="R12" i="10"/>
  <c r="W12" i="10" s="1"/>
  <c r="AB34" i="10"/>
  <c r="T13" i="9"/>
  <c r="Z13" i="9" s="1"/>
  <c r="X34" i="9"/>
  <c r="AE34" i="9"/>
  <c r="S34" i="9"/>
  <c r="T21" i="9"/>
  <c r="Z21" i="9" s="1"/>
  <c r="AB21" i="9" s="1"/>
  <c r="AF21" i="9" s="1"/>
  <c r="Y26" i="9"/>
  <c r="AA26" i="9" s="1"/>
  <c r="T29" i="9"/>
  <c r="Z29" i="9" s="1"/>
  <c r="AB29" i="9" s="1"/>
  <c r="Y12" i="9"/>
  <c r="AA12" i="9" s="1"/>
  <c r="T15" i="9"/>
  <c r="Z15" i="9" s="1"/>
  <c r="AB15" i="9" s="1"/>
  <c r="AF15" i="9" s="1"/>
  <c r="Y20" i="9"/>
  <c r="AA20" i="9" s="1"/>
  <c r="T23" i="9"/>
  <c r="Z23" i="9" s="1"/>
  <c r="Y28" i="9"/>
  <c r="AA28" i="9" s="1"/>
  <c r="T31" i="9"/>
  <c r="Z31" i="9" s="1"/>
  <c r="Y10" i="9"/>
  <c r="AA10" i="9" s="1"/>
  <c r="AA34" i="9" s="1"/>
  <c r="Y18" i="9"/>
  <c r="AA18" i="9" s="1"/>
  <c r="AB18" i="9" s="1"/>
  <c r="AF18" i="9" s="1"/>
  <c r="T9" i="9"/>
  <c r="Z9" i="9" s="1"/>
  <c r="AB9" i="9" s="1"/>
  <c r="AF9" i="9" s="1"/>
  <c r="Y13" i="9"/>
  <c r="AA13" i="9" s="1"/>
  <c r="Y14" i="9"/>
  <c r="AA14" i="9" s="1"/>
  <c r="T17" i="9"/>
  <c r="Z17" i="9" s="1"/>
  <c r="Y22" i="9"/>
  <c r="AA22" i="9" s="1"/>
  <c r="T25" i="9"/>
  <c r="Z25" i="9" s="1"/>
  <c r="Y30" i="9"/>
  <c r="AA30" i="9" s="1"/>
  <c r="T33" i="9"/>
  <c r="Z33" i="9" s="1"/>
  <c r="AC34" i="8"/>
  <c r="J18" i="7"/>
  <c r="K18" i="7" s="1"/>
  <c r="J14" i="7"/>
  <c r="K14" i="7" s="1"/>
  <c r="J10" i="7"/>
  <c r="K10" i="7" s="1"/>
  <c r="J21" i="7"/>
  <c r="K21" i="7" s="1"/>
  <c r="P21" i="7" s="1"/>
  <c r="K34" i="11"/>
  <c r="L9" i="11"/>
  <c r="M9" i="11" s="1"/>
  <c r="O9" i="11" s="1"/>
  <c r="L13" i="11"/>
  <c r="M13" i="11" s="1"/>
  <c r="O13" i="11" s="1"/>
  <c r="L17" i="11"/>
  <c r="M17" i="11" s="1"/>
  <c r="O17" i="11" s="1"/>
  <c r="L21" i="11"/>
  <c r="M21" i="11" s="1"/>
  <c r="O21" i="11" s="1"/>
  <c r="L25" i="11"/>
  <c r="M25" i="11" s="1"/>
  <c r="O25" i="11" s="1"/>
  <c r="L29" i="11"/>
  <c r="M29" i="11" s="1"/>
  <c r="O29" i="11" s="1"/>
  <c r="L33" i="11"/>
  <c r="M33" i="11" s="1"/>
  <c r="O33" i="11" s="1"/>
  <c r="L26" i="6"/>
  <c r="T8" i="5"/>
  <c r="V8" i="5" s="1"/>
  <c r="T11" i="5"/>
  <c r="V11" i="5" s="1"/>
  <c r="W11" i="5" s="1"/>
  <c r="AC11" i="5" s="1"/>
  <c r="T15" i="5"/>
  <c r="V15" i="5" s="1"/>
  <c r="T18" i="5"/>
  <c r="V18" i="5" s="1"/>
  <c r="T23" i="5"/>
  <c r="V23" i="5" s="1"/>
  <c r="T26" i="5"/>
  <c r="V26" i="5" s="1"/>
  <c r="T31" i="5"/>
  <c r="V31" i="5" s="1"/>
  <c r="G34" i="5"/>
  <c r="O32" i="5"/>
  <c r="U32" i="5" s="1"/>
  <c r="L11" i="11"/>
  <c r="M11" i="11" s="1"/>
  <c r="O11" i="11" s="1"/>
  <c r="L15" i="11"/>
  <c r="M15" i="11" s="1"/>
  <c r="O15" i="11" s="1"/>
  <c r="L19" i="11"/>
  <c r="M19" i="11" s="1"/>
  <c r="O19" i="11" s="1"/>
  <c r="L23" i="11"/>
  <c r="M23" i="11" s="1"/>
  <c r="O23" i="11" s="1"/>
  <c r="L27" i="11"/>
  <c r="M27" i="11" s="1"/>
  <c r="O27" i="11" s="1"/>
  <c r="L31" i="11"/>
  <c r="M31" i="11" s="1"/>
  <c r="O31" i="11" s="1"/>
  <c r="L8" i="11"/>
  <c r="M8" i="11" s="1"/>
  <c r="L12" i="11"/>
  <c r="M12" i="11" s="1"/>
  <c r="O12" i="11" s="1"/>
  <c r="L16" i="11"/>
  <c r="M16" i="11" s="1"/>
  <c r="O16" i="11" s="1"/>
  <c r="L20" i="11"/>
  <c r="M20" i="11" s="1"/>
  <c r="O20" i="11" s="1"/>
  <c r="L24" i="11"/>
  <c r="M24" i="11" s="1"/>
  <c r="O24" i="11" s="1"/>
  <c r="L28" i="11"/>
  <c r="M28" i="11" s="1"/>
  <c r="O28" i="11" s="1"/>
  <c r="L32" i="11"/>
  <c r="M32" i="11" s="1"/>
  <c r="O32" i="11" s="1"/>
  <c r="R9" i="10"/>
  <c r="W9" i="10" s="1"/>
  <c r="R11" i="10"/>
  <c r="W11" i="10" s="1"/>
  <c r="R13" i="10"/>
  <c r="W13" i="10" s="1"/>
  <c r="R15" i="10"/>
  <c r="W15" i="10" s="1"/>
  <c r="R17" i="10"/>
  <c r="W17" i="10" s="1"/>
  <c r="R19" i="10"/>
  <c r="W19" i="10" s="1"/>
  <c r="R21" i="10"/>
  <c r="W21" i="10" s="1"/>
  <c r="R23" i="10"/>
  <c r="W23" i="10" s="1"/>
  <c r="R25" i="10"/>
  <c r="W25" i="10" s="1"/>
  <c r="R27" i="10"/>
  <c r="W27" i="10" s="1"/>
  <c r="R29" i="10"/>
  <c r="W29" i="10" s="1"/>
  <c r="R31" i="10"/>
  <c r="W31" i="10" s="1"/>
  <c r="R33" i="10"/>
  <c r="W33" i="10" s="1"/>
  <c r="R8" i="10"/>
  <c r="W8" i="10" s="1"/>
  <c r="R10" i="10"/>
  <c r="W10" i="10" s="1"/>
  <c r="R14" i="10"/>
  <c r="W14" i="10" s="1"/>
  <c r="R16" i="10"/>
  <c r="W16" i="10" s="1"/>
  <c r="R18" i="10"/>
  <c r="W18" i="10" s="1"/>
  <c r="R20" i="10"/>
  <c r="W20" i="10" s="1"/>
  <c r="R22" i="10"/>
  <c r="W22" i="10" s="1"/>
  <c r="R24" i="10"/>
  <c r="W24" i="10" s="1"/>
  <c r="R26" i="10"/>
  <c r="W26" i="10" s="1"/>
  <c r="R28" i="10"/>
  <c r="W28" i="10" s="1"/>
  <c r="R30" i="10"/>
  <c r="W30" i="10" s="1"/>
  <c r="R32" i="10"/>
  <c r="W32" i="10" s="1"/>
  <c r="T11" i="9"/>
  <c r="Z11" i="9" s="1"/>
  <c r="AB11" i="9" s="1"/>
  <c r="AF11" i="9" s="1"/>
  <c r="T19" i="9"/>
  <c r="Z19" i="9" s="1"/>
  <c r="AB19" i="9" s="1"/>
  <c r="AF19" i="9" s="1"/>
  <c r="T27" i="9"/>
  <c r="Z27" i="9" s="1"/>
  <c r="AB27" i="9" s="1"/>
  <c r="AF27" i="9" s="1"/>
  <c r="AF29" i="9"/>
  <c r="AB23" i="9"/>
  <c r="AF23" i="9" s="1"/>
  <c r="AB31" i="9"/>
  <c r="AF31" i="9" s="1"/>
  <c r="AB17" i="9"/>
  <c r="AF17" i="9" s="1"/>
  <c r="AB25" i="9"/>
  <c r="AF25" i="9" s="1"/>
  <c r="AB33" i="9"/>
  <c r="AF33" i="9" s="1"/>
  <c r="T12" i="9"/>
  <c r="Z12" i="9" s="1"/>
  <c r="AB12" i="9" s="1"/>
  <c r="AF12" i="9" s="1"/>
  <c r="T14" i="9"/>
  <c r="Z14" i="9" s="1"/>
  <c r="AB14" i="9" s="1"/>
  <c r="AF14" i="9" s="1"/>
  <c r="T16" i="9"/>
  <c r="Z16" i="9" s="1"/>
  <c r="AB16" i="9" s="1"/>
  <c r="AF16" i="9" s="1"/>
  <c r="T22" i="9"/>
  <c r="Z22" i="9" s="1"/>
  <c r="AB22" i="9" s="1"/>
  <c r="AF22" i="9" s="1"/>
  <c r="T24" i="9"/>
  <c r="Z24" i="9" s="1"/>
  <c r="AB24" i="9" s="1"/>
  <c r="AF24" i="9" s="1"/>
  <c r="T26" i="9"/>
  <c r="Z26" i="9" s="1"/>
  <c r="AB26" i="9" s="1"/>
  <c r="AF26" i="9" s="1"/>
  <c r="T28" i="9"/>
  <c r="Z28" i="9" s="1"/>
  <c r="T30" i="9"/>
  <c r="Z30" i="9" s="1"/>
  <c r="T32" i="9"/>
  <c r="Z32" i="9" s="1"/>
  <c r="AB32" i="9" s="1"/>
  <c r="AF32" i="9" s="1"/>
  <c r="T20" i="9"/>
  <c r="Z20" i="9" s="1"/>
  <c r="AB20" i="9" s="1"/>
  <c r="AF20" i="9" s="1"/>
  <c r="T8" i="9"/>
  <c r="Z8" i="9" s="1"/>
  <c r="T10" i="9"/>
  <c r="Z10" i="9" s="1"/>
  <c r="W15" i="8"/>
  <c r="Y15" i="8" s="1"/>
  <c r="E34" i="8"/>
  <c r="R9" i="8"/>
  <c r="X9" i="8" s="1"/>
  <c r="R10" i="8"/>
  <c r="X10" i="8" s="1"/>
  <c r="R11" i="8"/>
  <c r="X11" i="8" s="1"/>
  <c r="R12" i="8"/>
  <c r="X12" i="8" s="1"/>
  <c r="R13" i="8"/>
  <c r="X13" i="8" s="1"/>
  <c r="R14" i="8"/>
  <c r="X14" i="8" s="1"/>
  <c r="R15" i="8"/>
  <c r="X15" i="8" s="1"/>
  <c r="Z15" i="8" s="1"/>
  <c r="AD15" i="8" s="1"/>
  <c r="R16" i="8"/>
  <c r="X16" i="8" s="1"/>
  <c r="R17" i="8"/>
  <c r="X17" i="8" s="1"/>
  <c r="R18" i="8"/>
  <c r="X18" i="8" s="1"/>
  <c r="R19" i="8"/>
  <c r="X19" i="8" s="1"/>
  <c r="R21" i="8"/>
  <c r="X21" i="8" s="1"/>
  <c r="R23" i="8"/>
  <c r="X23" i="8" s="1"/>
  <c r="R25" i="8"/>
  <c r="X25" i="8" s="1"/>
  <c r="R27" i="8"/>
  <c r="X27" i="8" s="1"/>
  <c r="R29" i="8"/>
  <c r="X29" i="8" s="1"/>
  <c r="R31" i="8"/>
  <c r="X31" i="8" s="1"/>
  <c r="R33" i="8"/>
  <c r="X33" i="8" s="1"/>
  <c r="W8" i="8"/>
  <c r="Y8" i="8" s="1"/>
  <c r="W9" i="8"/>
  <c r="Y9" i="8" s="1"/>
  <c r="W10" i="8"/>
  <c r="Y10" i="8" s="1"/>
  <c r="W11" i="8"/>
  <c r="Y11" i="8" s="1"/>
  <c r="W12" i="8"/>
  <c r="Y12" i="8" s="1"/>
  <c r="W13" i="8"/>
  <c r="Y13" i="8" s="1"/>
  <c r="W14" i="8"/>
  <c r="Y14" i="8" s="1"/>
  <c r="W16" i="8"/>
  <c r="Y16" i="8" s="1"/>
  <c r="W17" i="8"/>
  <c r="Y17" i="8" s="1"/>
  <c r="W18" i="8"/>
  <c r="Y18" i="8" s="1"/>
  <c r="W19" i="8"/>
  <c r="Y19" i="8" s="1"/>
  <c r="W20" i="8"/>
  <c r="Y20" i="8" s="1"/>
  <c r="W22" i="8"/>
  <c r="Y22" i="8" s="1"/>
  <c r="W24" i="8"/>
  <c r="Y24" i="8" s="1"/>
  <c r="W26" i="8"/>
  <c r="Y26" i="8" s="1"/>
  <c r="W28" i="8"/>
  <c r="Y28" i="8" s="1"/>
  <c r="W30" i="8"/>
  <c r="Y30" i="8" s="1"/>
  <c r="W32" i="8"/>
  <c r="Y32" i="8" s="1"/>
  <c r="Z32" i="8" s="1"/>
  <c r="AD32" i="8" s="1"/>
  <c r="R20" i="8"/>
  <c r="X20" i="8" s="1"/>
  <c r="W21" i="8"/>
  <c r="Y21" i="8" s="1"/>
  <c r="R22" i="8"/>
  <c r="X22" i="8" s="1"/>
  <c r="W23" i="8"/>
  <c r="Y23" i="8" s="1"/>
  <c r="R24" i="8"/>
  <c r="X24" i="8" s="1"/>
  <c r="Z24" i="8" s="1"/>
  <c r="AD24" i="8" s="1"/>
  <c r="W25" i="8"/>
  <c r="Y25" i="8" s="1"/>
  <c r="Z25" i="8" s="1"/>
  <c r="AD25" i="8" s="1"/>
  <c r="R26" i="8"/>
  <c r="X26" i="8" s="1"/>
  <c r="W27" i="8"/>
  <c r="Y27" i="8" s="1"/>
  <c r="R28" i="8"/>
  <c r="X28" i="8" s="1"/>
  <c r="W29" i="8"/>
  <c r="Y29" i="8" s="1"/>
  <c r="R30" i="8"/>
  <c r="X30" i="8" s="1"/>
  <c r="W31" i="8"/>
  <c r="Y31" i="8" s="1"/>
  <c r="W33" i="8"/>
  <c r="Y33" i="8" s="1"/>
  <c r="R8" i="8"/>
  <c r="X8" i="8" s="1"/>
  <c r="V34" i="8"/>
  <c r="J25" i="7"/>
  <c r="J17" i="7"/>
  <c r="J13" i="7"/>
  <c r="K13" i="7" s="1"/>
  <c r="P13" i="7" s="1"/>
  <c r="J32" i="7"/>
  <c r="K32" i="7" s="1"/>
  <c r="P32" i="7" s="1"/>
  <c r="J28" i="7"/>
  <c r="J24" i="7"/>
  <c r="K24" i="7" s="1"/>
  <c r="P24" i="7" s="1"/>
  <c r="J20" i="7"/>
  <c r="K20" i="7" s="1"/>
  <c r="P20" i="7" s="1"/>
  <c r="J16" i="7"/>
  <c r="K16" i="7" s="1"/>
  <c r="P16" i="7" s="1"/>
  <c r="J12" i="7"/>
  <c r="K12" i="7" s="1"/>
  <c r="J31" i="7"/>
  <c r="J27" i="7"/>
  <c r="K27" i="7" s="1"/>
  <c r="P27" i="7" s="1"/>
  <c r="J23" i="7"/>
  <c r="K23" i="7" s="1"/>
  <c r="P23" i="7" s="1"/>
  <c r="J19" i="7"/>
  <c r="K19" i="7" s="1"/>
  <c r="J15" i="7"/>
  <c r="J11" i="7"/>
  <c r="K11" i="7" s="1"/>
  <c r="P11" i="7" s="1"/>
  <c r="I34" i="7"/>
  <c r="P9" i="7"/>
  <c r="P30" i="7"/>
  <c r="P22" i="7"/>
  <c r="P33" i="7"/>
  <c r="P14" i="7"/>
  <c r="P12" i="7"/>
  <c r="P18" i="7"/>
  <c r="P29" i="7"/>
  <c r="P10" i="7"/>
  <c r="P26" i="7"/>
  <c r="O34" i="7"/>
  <c r="F34" i="7"/>
  <c r="P8" i="7"/>
  <c r="P19" i="7"/>
  <c r="L23" i="4"/>
  <c r="N23" i="4" s="1"/>
  <c r="L27" i="4"/>
  <c r="N27" i="4" s="1"/>
  <c r="L31" i="4"/>
  <c r="N31" i="4" s="1"/>
  <c r="L19" i="4"/>
  <c r="N19" i="4" s="1"/>
  <c r="L29" i="4"/>
  <c r="N29" i="4" s="1"/>
  <c r="S34" i="4"/>
  <c r="L15" i="4"/>
  <c r="N15" i="4" s="1"/>
  <c r="L11" i="4"/>
  <c r="N11" i="4" s="1"/>
  <c r="L33" i="4"/>
  <c r="N33" i="4" s="1"/>
  <c r="L25" i="4"/>
  <c r="N25" i="4" s="1"/>
  <c r="L21" i="4"/>
  <c r="N21" i="4" s="1"/>
  <c r="L17" i="4"/>
  <c r="N17" i="4" s="1"/>
  <c r="L13" i="4"/>
  <c r="N13" i="4" s="1"/>
  <c r="L9" i="4"/>
  <c r="N9" i="4" s="1"/>
  <c r="E34" i="6"/>
  <c r="G11" i="6"/>
  <c r="H11" i="6" s="1"/>
  <c r="L11" i="6" s="1"/>
  <c r="G15" i="6"/>
  <c r="H15" i="6" s="1"/>
  <c r="L15" i="6" s="1"/>
  <c r="G19" i="6"/>
  <c r="H19" i="6" s="1"/>
  <c r="L19" i="6" s="1"/>
  <c r="G23" i="6"/>
  <c r="H23" i="6" s="1"/>
  <c r="L23" i="6" s="1"/>
  <c r="G27" i="6"/>
  <c r="H27" i="6" s="1"/>
  <c r="L27" i="6" s="1"/>
  <c r="G31" i="6"/>
  <c r="H31" i="6" s="1"/>
  <c r="L31" i="6" s="1"/>
  <c r="G8" i="6"/>
  <c r="H8" i="6" s="1"/>
  <c r="G12" i="6"/>
  <c r="H12" i="6" s="1"/>
  <c r="L12" i="6" s="1"/>
  <c r="G16" i="6"/>
  <c r="H16" i="6" s="1"/>
  <c r="L16" i="6" s="1"/>
  <c r="G20" i="6"/>
  <c r="H20" i="6" s="1"/>
  <c r="L20" i="6" s="1"/>
  <c r="G24" i="6"/>
  <c r="H24" i="6" s="1"/>
  <c r="L24" i="6" s="1"/>
  <c r="G28" i="6"/>
  <c r="H28" i="6" s="1"/>
  <c r="L28" i="6" s="1"/>
  <c r="G32" i="6"/>
  <c r="H32" i="6" s="1"/>
  <c r="L32" i="6" s="1"/>
  <c r="W29" i="5"/>
  <c r="AC29" i="5" s="1"/>
  <c r="T13" i="5"/>
  <c r="V13" i="5" s="1"/>
  <c r="W13" i="5" s="1"/>
  <c r="AC13" i="5" s="1"/>
  <c r="O14" i="5"/>
  <c r="U14" i="5" s="1"/>
  <c r="T16" i="5"/>
  <c r="V16" i="5" s="1"/>
  <c r="W16" i="5" s="1"/>
  <c r="AC16" i="5" s="1"/>
  <c r="O19" i="5"/>
  <c r="U19" i="5" s="1"/>
  <c r="W19" i="5" s="1"/>
  <c r="AC19" i="5" s="1"/>
  <c r="T21" i="5"/>
  <c r="V21" i="5" s="1"/>
  <c r="W21" i="5" s="1"/>
  <c r="AC21" i="5" s="1"/>
  <c r="O22" i="5"/>
  <c r="U22" i="5" s="1"/>
  <c r="T24" i="5"/>
  <c r="V24" i="5" s="1"/>
  <c r="W24" i="5" s="1"/>
  <c r="AC24" i="5" s="1"/>
  <c r="O27" i="5"/>
  <c r="U27" i="5" s="1"/>
  <c r="T29" i="5"/>
  <c r="V29" i="5" s="1"/>
  <c r="O30" i="5"/>
  <c r="U30" i="5" s="1"/>
  <c r="W30" i="5" s="1"/>
  <c r="AC30" i="5" s="1"/>
  <c r="T32" i="5"/>
  <c r="V32" i="5" s="1"/>
  <c r="W32" i="5" s="1"/>
  <c r="AC32" i="5" s="1"/>
  <c r="N34" i="5"/>
  <c r="O9" i="5"/>
  <c r="U9" i="5" s="1"/>
  <c r="W9" i="5" s="1"/>
  <c r="AC9" i="5"/>
  <c r="T10" i="5"/>
  <c r="V10" i="5" s="1"/>
  <c r="O12" i="5"/>
  <c r="U12" i="5" s="1"/>
  <c r="T14" i="5"/>
  <c r="V14" i="5" s="1"/>
  <c r="O17" i="5"/>
  <c r="U17" i="5" s="1"/>
  <c r="T19" i="5"/>
  <c r="V19" i="5" s="1"/>
  <c r="O20" i="5"/>
  <c r="U20" i="5" s="1"/>
  <c r="T22" i="5"/>
  <c r="V22" i="5" s="1"/>
  <c r="O25" i="5"/>
  <c r="U25" i="5" s="1"/>
  <c r="T27" i="5"/>
  <c r="V27" i="5" s="1"/>
  <c r="O28" i="5"/>
  <c r="U28" i="5" s="1"/>
  <c r="T30" i="5"/>
  <c r="V30" i="5" s="1"/>
  <c r="O33" i="5"/>
  <c r="U33" i="5" s="1"/>
  <c r="O8" i="5"/>
  <c r="U8" i="5" s="1"/>
  <c r="AB34" i="5"/>
  <c r="T12" i="5"/>
  <c r="V12" i="5" s="1"/>
  <c r="O15" i="5"/>
  <c r="U15" i="5" s="1"/>
  <c r="W15" i="5" s="1"/>
  <c r="AC15" i="5" s="1"/>
  <c r="T17" i="5"/>
  <c r="V17" i="5" s="1"/>
  <c r="O18" i="5"/>
  <c r="U18" i="5" s="1"/>
  <c r="W18" i="5" s="1"/>
  <c r="AC18" i="5" s="1"/>
  <c r="T20" i="5"/>
  <c r="V20" i="5" s="1"/>
  <c r="O23" i="5"/>
  <c r="U23" i="5" s="1"/>
  <c r="W23" i="5" s="1"/>
  <c r="AC23" i="5" s="1"/>
  <c r="T25" i="5"/>
  <c r="V25" i="5" s="1"/>
  <c r="O26" i="5"/>
  <c r="U26" i="5" s="1"/>
  <c r="W26" i="5" s="1"/>
  <c r="AC26" i="5" s="1"/>
  <c r="T28" i="5"/>
  <c r="V28" i="5" s="1"/>
  <c r="O31" i="5"/>
  <c r="U31" i="5" s="1"/>
  <c r="W31" i="5" s="1"/>
  <c r="AC31" i="5" s="1"/>
  <c r="T33" i="5"/>
  <c r="V33" i="5" s="1"/>
  <c r="S34" i="5"/>
  <c r="L16" i="4"/>
  <c r="N16" i="4" s="1"/>
  <c r="L8" i="4"/>
  <c r="N8" i="4" s="1"/>
  <c r="L30" i="4"/>
  <c r="N30" i="4" s="1"/>
  <c r="L26" i="4"/>
  <c r="N26" i="4" s="1"/>
  <c r="L22" i="4"/>
  <c r="N22" i="4" s="1"/>
  <c r="L18" i="4"/>
  <c r="N18" i="4" s="1"/>
  <c r="L14" i="4"/>
  <c r="N14" i="4" s="1"/>
  <c r="L10" i="4"/>
  <c r="N10" i="4" s="1"/>
  <c r="F34" i="4"/>
  <c r="L28" i="4"/>
  <c r="N28" i="4" s="1"/>
  <c r="L20" i="4"/>
  <c r="N20" i="4" s="1"/>
  <c r="L12" i="4"/>
  <c r="N12" i="4" s="1"/>
  <c r="L32" i="4"/>
  <c r="N32" i="4" s="1"/>
  <c r="L24" i="4"/>
  <c r="N24" i="4" s="1"/>
  <c r="J8" i="4"/>
  <c r="M8" i="4" s="1"/>
  <c r="I34" i="1"/>
  <c r="J31" i="1"/>
  <c r="K31" i="1" s="1"/>
  <c r="M31" i="1" s="1"/>
  <c r="J27" i="1"/>
  <c r="K27" i="1" s="1"/>
  <c r="M27" i="1" s="1"/>
  <c r="J23" i="1"/>
  <c r="K23" i="1" s="1"/>
  <c r="M23" i="1" s="1"/>
  <c r="J19" i="1"/>
  <c r="K19" i="1" s="1"/>
  <c r="M19" i="1" s="1"/>
  <c r="J15" i="1"/>
  <c r="K15" i="1" s="1"/>
  <c r="M15" i="1" s="1"/>
  <c r="J32" i="1"/>
  <c r="K32" i="1" s="1"/>
  <c r="M32" i="1" s="1"/>
  <c r="J28" i="1"/>
  <c r="K28" i="1" s="1"/>
  <c r="M28" i="1" s="1"/>
  <c r="J24" i="1"/>
  <c r="K24" i="1" s="1"/>
  <c r="M24" i="1" s="1"/>
  <c r="J20" i="1"/>
  <c r="K20" i="1" s="1"/>
  <c r="M20" i="1" s="1"/>
  <c r="J16" i="1"/>
  <c r="K16" i="1" s="1"/>
  <c r="M16" i="1" s="1"/>
  <c r="J12" i="1"/>
  <c r="K12" i="1" s="1"/>
  <c r="M12" i="1" s="1"/>
  <c r="J8" i="1"/>
  <c r="K8" i="1" s="1"/>
  <c r="M8" i="1" s="1"/>
  <c r="J11" i="1"/>
  <c r="K11" i="1" s="1"/>
  <c r="M11" i="1" s="1"/>
  <c r="J22" i="1"/>
  <c r="K22" i="1" s="1"/>
  <c r="M22" i="1" s="1"/>
  <c r="J30" i="1"/>
  <c r="K30" i="1" s="1"/>
  <c r="M30" i="1" s="1"/>
  <c r="J26" i="1"/>
  <c r="K26" i="1" s="1"/>
  <c r="M26" i="1" s="1"/>
  <c r="J14" i="1"/>
  <c r="K14" i="1" s="1"/>
  <c r="M14" i="1" s="1"/>
  <c r="J10" i="1"/>
  <c r="K10" i="1" s="1"/>
  <c r="M10" i="1" s="1"/>
  <c r="J18" i="1"/>
  <c r="K18" i="1" s="1"/>
  <c r="M18" i="1" s="1"/>
  <c r="J25" i="1"/>
  <c r="K25" i="1" s="1"/>
  <c r="M25" i="1" s="1"/>
  <c r="J17" i="1"/>
  <c r="K17" i="1" s="1"/>
  <c r="M17" i="1" s="1"/>
  <c r="J9" i="1"/>
  <c r="K9" i="1" s="1"/>
  <c r="M9" i="1" s="1"/>
  <c r="J33" i="1"/>
  <c r="K33" i="1" s="1"/>
  <c r="M33" i="1" s="1"/>
  <c r="J29" i="1"/>
  <c r="K29" i="1" s="1"/>
  <c r="M29" i="1" s="1"/>
  <c r="J21" i="1"/>
  <c r="K21" i="1" s="1"/>
  <c r="M21" i="1" s="1"/>
  <c r="AB10" i="9" l="1"/>
  <c r="AF10" i="9" s="1"/>
  <c r="AB30" i="9"/>
  <c r="AF30" i="9" s="1"/>
  <c r="AB13" i="9"/>
  <c r="AF13" i="9" s="1"/>
  <c r="AB28" i="9"/>
  <c r="AF28" i="9" s="1"/>
  <c r="Z29" i="8"/>
  <c r="AD29" i="8" s="1"/>
  <c r="V34" i="5"/>
  <c r="M34" i="11"/>
  <c r="O34" i="11" s="1"/>
  <c r="O8" i="11"/>
  <c r="W34" i="10"/>
  <c r="Z34" i="9"/>
  <c r="AB8" i="9"/>
  <c r="Z26" i="8"/>
  <c r="AD26" i="8" s="1"/>
  <c r="Z27" i="8"/>
  <c r="AD27" i="8" s="1"/>
  <c r="Z19" i="8"/>
  <c r="AD19" i="8" s="1"/>
  <c r="Z11" i="8"/>
  <c r="AD11" i="8" s="1"/>
  <c r="Z33" i="8"/>
  <c r="AD33" i="8" s="1"/>
  <c r="Z31" i="8"/>
  <c r="AD31" i="8" s="1"/>
  <c r="Z23" i="8"/>
  <c r="AD23" i="8" s="1"/>
  <c r="Y34" i="8"/>
  <c r="Z28" i="8"/>
  <c r="AD28" i="8" s="1"/>
  <c r="Z20" i="8"/>
  <c r="AD20" i="8" s="1"/>
  <c r="Z18" i="8"/>
  <c r="AD18" i="8" s="1"/>
  <c r="Z14" i="8"/>
  <c r="AD14" i="8" s="1"/>
  <c r="Z10" i="8"/>
  <c r="AD10" i="8" s="1"/>
  <c r="Z17" i="8"/>
  <c r="AD17" i="8" s="1"/>
  <c r="Z13" i="8"/>
  <c r="AD13" i="8" s="1"/>
  <c r="Z9" i="8"/>
  <c r="AD9" i="8" s="1"/>
  <c r="Z30" i="8"/>
  <c r="AD30" i="8" s="1"/>
  <c r="Z22" i="8"/>
  <c r="AD22" i="8" s="1"/>
  <c r="Z16" i="8"/>
  <c r="AD16" i="8" s="1"/>
  <c r="Z12" i="8"/>
  <c r="AD12" i="8" s="1"/>
  <c r="Z21" i="8"/>
  <c r="AD21" i="8" s="1"/>
  <c r="X34" i="8"/>
  <c r="Z8" i="8"/>
  <c r="K17" i="7"/>
  <c r="P17" i="7" s="1"/>
  <c r="K15" i="7"/>
  <c r="P15" i="7" s="1"/>
  <c r="K31" i="7"/>
  <c r="P31" i="7" s="1"/>
  <c r="K28" i="7"/>
  <c r="P28" i="7" s="1"/>
  <c r="K25" i="7"/>
  <c r="P25" i="7" s="1"/>
  <c r="H34" i="6"/>
  <c r="L34" i="6" s="1"/>
  <c r="L8" i="6"/>
  <c r="U34" i="5"/>
  <c r="W8" i="5"/>
  <c r="W28" i="5"/>
  <c r="AC28" i="5" s="1"/>
  <c r="W33" i="5"/>
  <c r="AC33" i="5" s="1"/>
  <c r="W20" i="5"/>
  <c r="AC20" i="5" s="1"/>
  <c r="W25" i="5"/>
  <c r="AC25" i="5" s="1"/>
  <c r="W12" i="5"/>
  <c r="AC12" i="5" s="1"/>
  <c r="W22" i="5"/>
  <c r="AC22" i="5" s="1"/>
  <c r="W10" i="5"/>
  <c r="AC10" i="5" s="1"/>
  <c r="W17" i="5"/>
  <c r="AC17" i="5" s="1"/>
  <c r="W27" i="5"/>
  <c r="AC27" i="5" s="1"/>
  <c r="W14" i="5"/>
  <c r="AC14" i="5" s="1"/>
  <c r="N34" i="4"/>
  <c r="O8" i="4"/>
  <c r="K34" i="1"/>
  <c r="M34" i="1" s="1"/>
  <c r="AB34" i="9" l="1"/>
  <c r="AF8" i="9"/>
  <c r="AF34" i="9" s="1"/>
  <c r="Z34" i="8"/>
  <c r="AD8" i="8"/>
  <c r="AD34" i="8" s="1"/>
  <c r="P34" i="7"/>
  <c r="K34" i="7"/>
  <c r="T8" i="4"/>
  <c r="W34" i="5"/>
  <c r="AC8" i="5"/>
  <c r="AC34" i="5" s="1"/>
  <c r="I15" i="4" l="1"/>
  <c r="J15" i="4" s="1"/>
  <c r="M15" i="4" s="1"/>
  <c r="H34" i="4"/>
  <c r="I16" i="4"/>
  <c r="J16" i="4" s="1"/>
  <c r="M16" i="4" s="1"/>
  <c r="I11" i="4"/>
  <c r="J11" i="4" s="1"/>
  <c r="M11" i="4" s="1"/>
  <c r="I21" i="4"/>
  <c r="J21" i="4" s="1"/>
  <c r="M21" i="4" s="1"/>
  <c r="I10" i="4"/>
  <c r="J10" i="4" s="1"/>
  <c r="M10" i="4" s="1"/>
  <c r="I25" i="4"/>
  <c r="J25" i="4" s="1"/>
  <c r="M25" i="4" s="1"/>
  <c r="G34" i="4"/>
  <c r="I22" i="4"/>
  <c r="J22" i="4" s="1"/>
  <c r="M22" i="4" s="1"/>
  <c r="I20" i="4"/>
  <c r="J20" i="4" s="1"/>
  <c r="M20" i="4" s="1"/>
  <c r="I18" i="4"/>
  <c r="J18" i="4" s="1"/>
  <c r="M18" i="4" s="1"/>
  <c r="I14" i="4"/>
  <c r="J14" i="4" s="1"/>
  <c r="M14" i="4" s="1"/>
  <c r="I19" i="4"/>
  <c r="J19" i="4" s="1"/>
  <c r="M19" i="4" s="1"/>
  <c r="I12" i="4"/>
  <c r="J12" i="4" s="1"/>
  <c r="M12" i="4" s="1"/>
  <c r="I24" i="4"/>
  <c r="J24" i="4" s="1"/>
  <c r="M24" i="4" s="1"/>
  <c r="I13" i="4"/>
  <c r="J13" i="4" s="1"/>
  <c r="M13" i="4" s="1"/>
  <c r="I29" i="4"/>
  <c r="J29" i="4" s="1"/>
  <c r="M29" i="4" s="1"/>
  <c r="I23" i="4"/>
  <c r="J23" i="4" s="1"/>
  <c r="M23" i="4" s="1"/>
  <c r="I26" i="4"/>
  <c r="J26" i="4" s="1"/>
  <c r="M26" i="4" s="1"/>
  <c r="I31" i="4"/>
  <c r="J31" i="4" s="1"/>
  <c r="M31" i="4" s="1"/>
  <c r="I33" i="4"/>
  <c r="J33" i="4" s="1"/>
  <c r="M33" i="4" s="1"/>
  <c r="I30" i="4"/>
  <c r="J30" i="4" s="1"/>
  <c r="M30" i="4" s="1"/>
  <c r="I32" i="4"/>
  <c r="J32" i="4" s="1"/>
  <c r="I17" i="4"/>
  <c r="J17" i="4" s="1"/>
  <c r="M17" i="4" s="1"/>
  <c r="I27" i="4"/>
  <c r="J27" i="4" s="1"/>
  <c r="M27" i="4" s="1"/>
  <c r="I9" i="4"/>
  <c r="J9" i="4" s="1"/>
  <c r="M9" i="4" s="1"/>
  <c r="I28" i="4"/>
  <c r="J28" i="4" s="1"/>
  <c r="M28" i="4" s="1"/>
  <c r="M32" i="4"/>
  <c r="O25" i="4" l="1"/>
  <c r="T25" i="4" s="1"/>
  <c r="O9" i="4"/>
  <c r="O26" i="4"/>
  <c r="T26" i="4" s="1"/>
  <c r="O18" i="4"/>
  <c r="T18" i="4" s="1"/>
  <c r="O27" i="4"/>
  <c r="T27" i="4" s="1"/>
  <c r="O12" i="4"/>
  <c r="T12" i="4" s="1"/>
  <c r="O10" i="4"/>
  <c r="T10" i="4" s="1"/>
  <c r="O32" i="4"/>
  <c r="T32" i="4" s="1"/>
  <c r="O29" i="4"/>
  <c r="T29" i="4" s="1"/>
  <c r="O22" i="4"/>
  <c r="T22" i="4" s="1"/>
  <c r="O30" i="4"/>
  <c r="T30" i="4" s="1"/>
  <c r="O24" i="4"/>
  <c r="T24" i="4" s="1"/>
  <c r="O11" i="4"/>
  <c r="T11" i="4" s="1"/>
  <c r="O33" i="4"/>
  <c r="T33" i="4" s="1"/>
  <c r="O23" i="4"/>
  <c r="T23" i="4" s="1"/>
  <c r="O20" i="4"/>
  <c r="T20" i="4" s="1"/>
  <c r="O16" i="4"/>
  <c r="T16" i="4" s="1"/>
  <c r="O17" i="4"/>
  <c r="T17" i="4" s="1"/>
  <c r="O19" i="4"/>
  <c r="T19" i="4" s="1"/>
  <c r="O28" i="4"/>
  <c r="T28" i="4" s="1"/>
  <c r="O31" i="4"/>
  <c r="T31" i="4" s="1"/>
  <c r="O13" i="4"/>
  <c r="T13" i="4" s="1"/>
  <c r="O14" i="4"/>
  <c r="T14" i="4" s="1"/>
  <c r="O21" i="4"/>
  <c r="T21" i="4" s="1"/>
  <c r="O15" i="4"/>
  <c r="T15" i="4" s="1"/>
  <c r="I34" i="4"/>
  <c r="M34" i="4"/>
  <c r="K34" i="4"/>
  <c r="T9" i="4" l="1"/>
  <c r="T34" i="4" s="1"/>
  <c r="O34" i="4"/>
  <c r="U15" i="10"/>
  <c r="V15" i="10" s="1"/>
  <c r="X15" i="10" s="1"/>
  <c r="Y15" i="10" s="1"/>
  <c r="AC15" i="10" s="1"/>
  <c r="U8" i="10"/>
  <c r="V8" i="10" s="1"/>
  <c r="X8" i="10" s="1"/>
  <c r="U18" i="10"/>
  <c r="V18" i="10" s="1"/>
  <c r="X18" i="10" s="1"/>
  <c r="Y18" i="10" s="1"/>
  <c r="AC18" i="10" s="1"/>
  <c r="U20" i="10"/>
  <c r="V20" i="10"/>
  <c r="X20" i="10" s="1"/>
  <c r="Y20" i="10" s="1"/>
  <c r="AC20" i="10" s="1"/>
  <c r="U16" i="10"/>
  <c r="V16" i="10" s="1"/>
  <c r="X16" i="10" s="1"/>
  <c r="Y16" i="10" s="1"/>
  <c r="AC16" i="10" s="1"/>
  <c r="U10" i="10"/>
  <c r="V10" i="10" s="1"/>
  <c r="X10" i="10" s="1"/>
  <c r="Y10" i="10" s="1"/>
  <c r="AC10" i="10" s="1"/>
  <c r="U29" i="10"/>
  <c r="V29" i="10" s="1"/>
  <c r="X29" i="10" s="1"/>
  <c r="Y29" i="10" s="1"/>
  <c r="AC29" i="10" s="1"/>
  <c r="U27" i="10"/>
  <c r="V27" i="10" s="1"/>
  <c r="X27" i="10" s="1"/>
  <c r="Y27" i="10" s="1"/>
  <c r="AC27" i="10" s="1"/>
  <c r="U21" i="10"/>
  <c r="V21" i="10" s="1"/>
  <c r="X21" i="10" s="1"/>
  <c r="Y21" i="10" s="1"/>
  <c r="AC21" i="10" s="1"/>
  <c r="U14" i="10"/>
  <c r="V14" i="10" s="1"/>
  <c r="X14" i="10" s="1"/>
  <c r="Y14" i="10" s="1"/>
  <c r="AC14" i="10" s="1"/>
  <c r="U24" i="10"/>
  <c r="V24" i="10" s="1"/>
  <c r="X24" i="10" s="1"/>
  <c r="Y24" i="10" s="1"/>
  <c r="AC24" i="10" s="1"/>
  <c r="U32" i="10"/>
  <c r="V32" i="10" s="1"/>
  <c r="X32" i="10" s="1"/>
  <c r="Y32" i="10" s="1"/>
  <c r="AC32" i="10" s="1"/>
  <c r="U31" i="10"/>
  <c r="V31" i="10" s="1"/>
  <c r="X31" i="10" s="1"/>
  <c r="Y31" i="10" s="1"/>
  <c r="AC31" i="10" s="1"/>
  <c r="U11" i="10"/>
  <c r="V11" i="10"/>
  <c r="X11" i="10" s="1"/>
  <c r="Y11" i="10" s="1"/>
  <c r="AC11" i="10" s="1"/>
  <c r="U23" i="10"/>
  <c r="V23" i="10" s="1"/>
  <c r="X23" i="10" s="1"/>
  <c r="Y23" i="10" s="1"/>
  <c r="AC23" i="10" s="1"/>
  <c r="U17" i="10"/>
  <c r="V17" i="10" s="1"/>
  <c r="X17" i="10" s="1"/>
  <c r="Y17" i="10" s="1"/>
  <c r="AC17" i="10" s="1"/>
  <c r="U33" i="10"/>
  <c r="V33" i="10"/>
  <c r="X33" i="10" s="1"/>
  <c r="Y33" i="10" s="1"/>
  <c r="AC33" i="10" s="1"/>
  <c r="U9" i="10"/>
  <c r="V9" i="10" s="1"/>
  <c r="X9" i="10" s="1"/>
  <c r="Y9" i="10" s="1"/>
  <c r="AC9" i="10" s="1"/>
  <c r="U25" i="10"/>
  <c r="V25" i="10" s="1"/>
  <c r="X25" i="10" s="1"/>
  <c r="Y25" i="10" s="1"/>
  <c r="AC25" i="10" s="1"/>
  <c r="U12" i="10"/>
  <c r="V12" i="10" s="1"/>
  <c r="X12" i="10" s="1"/>
  <c r="Y12" i="10" s="1"/>
  <c r="AC12" i="10" s="1"/>
  <c r="U19" i="10"/>
  <c r="V19" i="10" s="1"/>
  <c r="X19" i="10" s="1"/>
  <c r="Y19" i="10" s="1"/>
  <c r="AC19" i="10" s="1"/>
  <c r="U22" i="10"/>
  <c r="V22" i="10"/>
  <c r="X22" i="10" s="1"/>
  <c r="Y22" i="10" s="1"/>
  <c r="AC22" i="10" s="1"/>
  <c r="U30" i="10"/>
  <c r="V30" i="10"/>
  <c r="X30" i="10"/>
  <c r="Y30" i="10" s="1"/>
  <c r="AC30" i="10" s="1"/>
  <c r="U13" i="10"/>
  <c r="V13" i="10" s="1"/>
  <c r="X13" i="10" s="1"/>
  <c r="Y13" i="10" s="1"/>
  <c r="AC13" i="10" s="1"/>
  <c r="U28" i="10"/>
  <c r="V28" i="10"/>
  <c r="X28" i="10"/>
  <c r="Y28" i="10" s="1"/>
  <c r="AC28" i="10" s="1"/>
  <c r="U26" i="10"/>
  <c r="V26" i="10" s="1"/>
  <c r="X26" i="10" s="1"/>
  <c r="Y26" i="10" s="1"/>
  <c r="AC26" i="10" s="1"/>
  <c r="X34" i="10" l="1"/>
  <c r="Y8" i="10"/>
  <c r="U34" i="10"/>
  <c r="AC8" i="10" l="1"/>
  <c r="AC34" i="10" s="1"/>
  <c r="Y34" i="10"/>
</calcChain>
</file>

<file path=xl/sharedStrings.xml><?xml version="1.0" encoding="utf-8"?>
<sst xmlns="http://schemas.openxmlformats.org/spreadsheetml/2006/main" count="908" uniqueCount="172">
  <si>
    <t>Prop 39 Applicant</t>
  </si>
  <si>
    <t>TOTAL</t>
  </si>
  <si>
    <t>-</t>
  </si>
  <si>
    <t>Art Classroom</t>
  </si>
  <si>
    <t>Art Classroom ES</t>
  </si>
  <si>
    <t>Art Technology Lab</t>
  </si>
  <si>
    <t>Art Classroom HS</t>
  </si>
  <si>
    <t>Computer Laboratory</t>
  </si>
  <si>
    <t>Art Classroom MS</t>
  </si>
  <si>
    <t>CTE Classroom (Related to Lab Instruction)</t>
  </si>
  <si>
    <t>CTE Family/Consumer Science Multipurpose Lab</t>
  </si>
  <si>
    <t>Computer Laboratory ES</t>
  </si>
  <si>
    <t>CTE Industrial Education Laboratory</t>
  </si>
  <si>
    <t>Computer Laboratory HS</t>
  </si>
  <si>
    <t>CTE Technology Education Laboratory</t>
  </si>
  <si>
    <t>Computer Laboratory MS</t>
  </si>
  <si>
    <t>CTE General Laboratory</t>
  </si>
  <si>
    <t xml:space="preserve">Drama Classroom </t>
  </si>
  <si>
    <t>Music Room (Elementary School)</t>
  </si>
  <si>
    <t>Music Room, Band</t>
  </si>
  <si>
    <t>CTE Laboratory, MS</t>
  </si>
  <si>
    <t>Music Room, Choir</t>
  </si>
  <si>
    <t>Science Classroom</t>
  </si>
  <si>
    <t>CTE Vocational General Laboratory</t>
  </si>
  <si>
    <t>Science Laboratory</t>
  </si>
  <si>
    <t>SpEd Life Skills Lab</t>
  </si>
  <si>
    <t>Music Room ES</t>
  </si>
  <si>
    <t>Total</t>
  </si>
  <si>
    <t>Music Room, Band HS</t>
  </si>
  <si>
    <t>Music Room, Band MS</t>
  </si>
  <si>
    <t>Music Room, Choir HS</t>
  </si>
  <si>
    <t>Music Room, Choir MS</t>
  </si>
  <si>
    <t>Science Classroom HS</t>
  </si>
  <si>
    <t>Science Classroom MS</t>
  </si>
  <si>
    <t>ES Science Classroom</t>
  </si>
  <si>
    <t>Science Laboratory, Chemistry</t>
  </si>
  <si>
    <t>Science Laboratory, General HS</t>
  </si>
  <si>
    <t>Science Laboratory, General MS</t>
  </si>
  <si>
    <t>Achieve Academy</t>
  </si>
  <si>
    <t>Horace Mann</t>
  </si>
  <si>
    <t>Hawthorne</t>
  </si>
  <si>
    <t>Global Family</t>
  </si>
  <si>
    <t>Melrose Leadership K-8</t>
  </si>
  <si>
    <t>Bridges</t>
  </si>
  <si>
    <t>Comparison School Total</t>
  </si>
  <si>
    <t>Int'l Community/ Think College Now</t>
  </si>
  <si>
    <t>STS Room Description</t>
  </si>
  <si>
    <t>Comparison Schools</t>
  </si>
  <si>
    <t>STS Category</t>
  </si>
  <si>
    <t>Comparison Schools Total STS sqft/ Projected ADA</t>
  </si>
  <si>
    <t>Exhibit D - Specialized Teaching Space (STS) at Comparison and Offer Sites</t>
  </si>
  <si>
    <t>STS at Comparison Schools (sqft)</t>
  </si>
  <si>
    <t>Exclusive Use STS Included in Offer (sqft)</t>
  </si>
  <si>
    <t>18-19 Projected ADA</t>
  </si>
  <si>
    <t>Over(+)/ Under(-) Allocation of STS Entitlement (Sqft)</t>
  </si>
  <si>
    <t>STS Existing at Offer Sites (sqft)</t>
  </si>
  <si>
    <t>Bella Vista</t>
  </si>
  <si>
    <t>Cleveland</t>
  </si>
  <si>
    <t>Crocker Highlands</t>
  </si>
  <si>
    <t>Franklin</t>
  </si>
  <si>
    <t>Garfield</t>
  </si>
  <si>
    <t>La Escuelita K-8</t>
  </si>
  <si>
    <t>American Indian Public Charter School II</t>
  </si>
  <si>
    <t>TK-5 Comparison School Total</t>
  </si>
  <si>
    <t>TK-5 Comparison Schools Total STS sqft/ Projected ADA</t>
  </si>
  <si>
    <t>American Indian Public Charter School II (TK-5)</t>
  </si>
  <si>
    <t>STS at TK-5 Comparison Schools (sqft)</t>
  </si>
  <si>
    <t>Edna Brewer</t>
  </si>
  <si>
    <t>Roosevelt</t>
  </si>
  <si>
    <t>6-8 Comparison School Total</t>
  </si>
  <si>
    <t>STS at 6-8 Grade Comparison Schools (sqft)</t>
  </si>
  <si>
    <t>American Indian Public Charter School II (6-8)</t>
  </si>
  <si>
    <t>6-8 Comparison Schools Total STS sqft/ Projected ADA</t>
  </si>
  <si>
    <t>Total Charter School STS Entitlement</t>
  </si>
  <si>
    <t>PLACE</t>
  </si>
  <si>
    <t>Lowell</t>
  </si>
  <si>
    <t>TOTAL (TK-5)</t>
  </si>
  <si>
    <t>TOTAL (6-8)</t>
  </si>
  <si>
    <t>TK-5 Comparison Schools</t>
  </si>
  <si>
    <t>6-8 Comparison Schools</t>
  </si>
  <si>
    <r>
      <t xml:space="preserve">TK-5 STS Entitlement (sqft)
</t>
    </r>
    <r>
      <rPr>
        <i/>
        <sz val="11"/>
        <color theme="1"/>
        <rFont val="Calibri"/>
        <family val="2"/>
        <scheme val="minor"/>
      </rPr>
      <t>(Charter School ADA x column O)</t>
    </r>
  </si>
  <si>
    <r>
      <t xml:space="preserve">6-8 STS Entitlement (sqft)
</t>
    </r>
    <r>
      <rPr>
        <i/>
        <sz val="11"/>
        <color theme="1"/>
        <rFont val="Calibri"/>
        <family val="2"/>
        <scheme val="minor"/>
      </rPr>
      <t>(Charter School ADA x column T)</t>
    </r>
  </si>
  <si>
    <r>
      <t xml:space="preserve">Charter School STS Entitlement (sqft)
</t>
    </r>
    <r>
      <rPr>
        <i/>
        <sz val="11"/>
        <color theme="1"/>
        <rFont val="Calibri"/>
        <family val="2"/>
        <scheme val="minor"/>
      </rPr>
      <t>(Charter School ADA x  column J)</t>
    </r>
  </si>
  <si>
    <t>Comparison School: Oakland High</t>
  </si>
  <si>
    <t>STS at Comparison School - Oakland High (sqft)</t>
  </si>
  <si>
    <t>Westlake</t>
  </si>
  <si>
    <t>Lakeview*</t>
  </si>
  <si>
    <t>*Jacobs did not assess or provide data for classrooms at the Lakeview campus. OUSD staff conducted a walkthrough and determined that two portables included sinks, water stations, science tables and are therefore considered specialized science classroom space. The corresponding square footage was taken from the MKThink data for Portables B and C.</t>
  </si>
  <si>
    <t>American Indian Public High School</t>
  </si>
  <si>
    <r>
      <t xml:space="preserve">Charter School STS Entitlement (sqft)
</t>
    </r>
    <r>
      <rPr>
        <i/>
        <sz val="11"/>
        <color theme="1"/>
        <rFont val="Calibri"/>
        <family val="2"/>
        <scheme val="minor"/>
      </rPr>
      <t>(Charter School ADA x  column G)</t>
    </r>
  </si>
  <si>
    <t>9-12 Comparison Schools Total STS sqft/ Projected ADA</t>
  </si>
  <si>
    <t>STS at 6-8 Comparison Schools (sqft)</t>
  </si>
  <si>
    <t>Frick</t>
  </si>
  <si>
    <t>Thurgood Marshall</t>
  </si>
  <si>
    <t>Webster</t>
  </si>
  <si>
    <t>Bret Harte</t>
  </si>
  <si>
    <t>Montera</t>
  </si>
  <si>
    <t>Skyline</t>
  </si>
  <si>
    <t>9-12 Comparison School</t>
  </si>
  <si>
    <t>STS at 9-12 Grade Comparison School - Skyline (sqft)</t>
  </si>
  <si>
    <t>East Bay Innovation Academy</t>
  </si>
  <si>
    <t>East Bay Innovation Academy (6-8)</t>
  </si>
  <si>
    <t>East Bay Innovation Academy (9-12)</t>
  </si>
  <si>
    <t>McClymonds</t>
  </si>
  <si>
    <t>Bunche</t>
  </si>
  <si>
    <t>Fremont</t>
  </si>
  <si>
    <t>United for Success/Life 6-12</t>
  </si>
  <si>
    <t>STS at Comparison Schools  (sqft)</t>
  </si>
  <si>
    <t>Envision Academy</t>
  </si>
  <si>
    <t>Howard</t>
  </si>
  <si>
    <t>Toler Heights</t>
  </si>
  <si>
    <t>Allendale</t>
  </si>
  <si>
    <t>Carl Munck</t>
  </si>
  <si>
    <t>Fruitvale</t>
  </si>
  <si>
    <t>Grass Valley</t>
  </si>
  <si>
    <t>Joaquin Miller</t>
  </si>
  <si>
    <t>Laurel</t>
  </si>
  <si>
    <t>SEED/Manzanita</t>
  </si>
  <si>
    <t>Montclair</t>
  </si>
  <si>
    <t>Redwood Hts</t>
  </si>
  <si>
    <t>Sequoia</t>
  </si>
  <si>
    <t>Thornhill</t>
  </si>
  <si>
    <t>Claremont</t>
  </si>
  <si>
    <t>Hillcrest K-8</t>
  </si>
  <si>
    <t>Francophone Charter School</t>
  </si>
  <si>
    <t>Francophone Charter School (TK-5)</t>
  </si>
  <si>
    <t>Francophone Charter School (6-8)</t>
  </si>
  <si>
    <t>Brookfield</t>
  </si>
  <si>
    <t>Burckhalter</t>
  </si>
  <si>
    <t>Reach</t>
  </si>
  <si>
    <t>New Highland/RISE Community</t>
  </si>
  <si>
    <t>Markham</t>
  </si>
  <si>
    <t>Parker K-8</t>
  </si>
  <si>
    <t>Madison Lower K-5</t>
  </si>
  <si>
    <t>East Oakland PRIDE</t>
  </si>
  <si>
    <t>Greenleaf K-8</t>
  </si>
  <si>
    <t>Futures/ Community United</t>
  </si>
  <si>
    <t>Fred Korematsu Discovery/ Esperanza</t>
  </si>
  <si>
    <t>ACORN Woodland/ EnCompass</t>
  </si>
  <si>
    <t>Sherman</t>
  </si>
  <si>
    <t>Urban Montessori Charter School</t>
  </si>
  <si>
    <t>Urban Montessori Charter School (TK-5)</t>
  </si>
  <si>
    <t>Urban Montessori Charter School (6-8)</t>
  </si>
  <si>
    <t>Yu Ming</t>
  </si>
  <si>
    <t>Yu Ming (TK-5)</t>
  </si>
  <si>
    <t>Yu Ming (6-8)</t>
  </si>
  <si>
    <t>Golden Gate CDC</t>
  </si>
  <si>
    <t>Washington</t>
  </si>
  <si>
    <t>Elmhurst Community Prep/Alliance</t>
  </si>
  <si>
    <t>Frick Impact</t>
  </si>
  <si>
    <t>Roots/Coliseum College Prep 6-12</t>
  </si>
  <si>
    <t>Madison Upper 6-12</t>
  </si>
  <si>
    <t>School of Languages</t>
  </si>
  <si>
    <r>
      <t xml:space="preserve">Charter School STS Entitlement (sqft)
</t>
    </r>
    <r>
      <rPr>
        <i/>
        <sz val="11"/>
        <color theme="1"/>
        <rFont val="Calibri"/>
        <family val="2"/>
        <scheme val="minor"/>
      </rPr>
      <t>(Charter School ADA x  column L)</t>
    </r>
  </si>
  <si>
    <r>
      <t xml:space="preserve">TK-5 STS Entitlement (sqft)
</t>
    </r>
    <r>
      <rPr>
        <i/>
        <sz val="11"/>
        <color theme="1"/>
        <rFont val="Calibri"/>
        <family val="2"/>
        <scheme val="minor"/>
      </rPr>
      <t>(Charter School ADA x column R)</t>
    </r>
  </si>
  <si>
    <r>
      <t xml:space="preserve">6-8 STS Entitlement (sqft)
</t>
    </r>
    <r>
      <rPr>
        <i/>
        <sz val="11"/>
        <color theme="1"/>
        <rFont val="Calibri"/>
        <family val="2"/>
        <scheme val="minor"/>
      </rPr>
      <t>(Charter School ADA x column V)</t>
    </r>
  </si>
  <si>
    <r>
      <t xml:space="preserve">TK-5 STS Entitlement (sqft)
</t>
    </r>
    <r>
      <rPr>
        <i/>
        <sz val="11"/>
        <color theme="1"/>
        <rFont val="Calibri"/>
        <family val="2"/>
        <scheme val="minor"/>
      </rPr>
      <t>(Charter School ADA x column T)</t>
    </r>
  </si>
  <si>
    <r>
      <t xml:space="preserve">6-8 STS Entitlement (sqft)
</t>
    </r>
    <r>
      <rPr>
        <i/>
        <sz val="11"/>
        <color theme="1"/>
        <rFont val="Calibri"/>
        <family val="2"/>
        <scheme val="minor"/>
      </rPr>
      <t>(Charter School ADA x column Y)</t>
    </r>
  </si>
  <si>
    <r>
      <t xml:space="preserve">6-8 STS Entitlement (sqft)
</t>
    </r>
    <r>
      <rPr>
        <i/>
        <sz val="11"/>
        <color theme="1"/>
        <rFont val="Calibri"/>
        <family val="2"/>
        <scheme val="minor"/>
      </rPr>
      <t>(Charter School ADA x column W)</t>
    </r>
  </si>
  <si>
    <r>
      <t xml:space="preserve">6-8 STS Entitlement (sqft)
</t>
    </r>
    <r>
      <rPr>
        <i/>
        <sz val="11"/>
        <color theme="1"/>
        <rFont val="Calibri"/>
        <family val="2"/>
        <scheme val="minor"/>
      </rPr>
      <t>(Charter School ADA x column J)</t>
    </r>
  </si>
  <si>
    <r>
      <t xml:space="preserve">9-12 STS Entitlement (sqft)
</t>
    </r>
    <r>
      <rPr>
        <i/>
        <sz val="11"/>
        <color theme="1"/>
        <rFont val="Calibri"/>
        <family val="2"/>
        <scheme val="minor"/>
      </rPr>
      <t>(Charter School ADA x column L)</t>
    </r>
  </si>
  <si>
    <r>
      <t xml:space="preserve">STS Entitlement (sqft)
</t>
    </r>
    <r>
      <rPr>
        <i/>
        <sz val="11"/>
        <color theme="1"/>
        <rFont val="Calibri"/>
        <family val="2"/>
        <scheme val="minor"/>
      </rPr>
      <t>(Charter School ADA x column J)</t>
    </r>
  </si>
  <si>
    <t>Aurum Preparatory Academy</t>
  </si>
  <si>
    <t>Notes:</t>
  </si>
  <si>
    <t>-All STS square footage data, unless otherwise noted comes from the preliminary facilities data provided by Jacobs, found in Exhibit E</t>
  </si>
  <si>
    <t>-All Charter School projected ADA numbers in this document only include in-District (i.e. Oakland resident) students</t>
  </si>
  <si>
    <t>-Highlighted columns in each tab are the sources for data found in Table 6 of each charter school's final offer letter</t>
  </si>
  <si>
    <t>Cox Academy</t>
  </si>
  <si>
    <t>Reach*</t>
  </si>
  <si>
    <t>*As Reach and Cox Academy are co-located at the same site, only STS allocated to reach are included in this column. The remaining STS located at the site is allocated to the charter school as shown in column T</t>
  </si>
  <si>
    <t>STS Existing at Offer Site (sqft)</t>
  </si>
  <si>
    <t>E. Morris Cox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</si>
</sst>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2"/>
      <color theme="1"/>
      <name val="Calibri"/>
      <family val="2"/>
      <scheme val="minor"/>
    </font>
    <font>
      <b/>
      <sz val="10"/>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b/>
      <u/>
      <sz val="24"/>
      <color theme="1"/>
      <name val="Calibri"/>
      <family val="2"/>
      <scheme val="minor"/>
    </font>
    <font>
      <sz val="10.5"/>
      <color theme="1"/>
      <name val="Calibri"/>
      <family val="2"/>
    </font>
    <font>
      <b/>
      <sz val="12"/>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style="double">
        <color indexed="64"/>
      </top>
      <bottom style="thin">
        <color indexed="64"/>
      </bottom>
      <diagonal/>
    </border>
    <border>
      <left style="thin">
        <color indexed="64"/>
      </left>
      <right/>
      <top style="double">
        <color indexed="64"/>
      </top>
      <bottom style="thin">
        <color indexed="64"/>
      </bottom>
      <diagonal/>
    </border>
    <border>
      <left/>
      <right style="thin">
        <color auto="1"/>
      </right>
      <top style="double">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s>
  <cellStyleXfs count="2">
    <xf numFmtId="0" fontId="0" fillId="0" borderId="0"/>
    <xf numFmtId="0" fontId="2" fillId="0" borderId="0"/>
  </cellStyleXfs>
  <cellXfs count="73">
    <xf numFmtId="0" fontId="0" fillId="0" borderId="0" xfId="0"/>
    <xf numFmtId="0" fontId="0" fillId="0" borderId="0" xfId="0" applyFont="1" applyAlignment="1">
      <alignment vertical="center"/>
    </xf>
    <xf numFmtId="0" fontId="0" fillId="0" borderId="1"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1" xfId="0" applyNumberFormat="1" applyFont="1" applyFill="1" applyBorder="1" applyAlignment="1">
      <alignment horizontal="right" vertical="center"/>
    </xf>
    <xf numFmtId="0" fontId="2" fillId="0" borderId="1" xfId="0" applyFont="1" applyBorder="1" applyAlignment="1">
      <alignment horizontal="right" vertical="center"/>
    </xf>
    <xf numFmtId="1" fontId="3" fillId="0" borderId="1" xfId="0" applyNumberFormat="1" applyFont="1" applyFill="1" applyBorder="1" applyAlignment="1">
      <alignment horizontal="right" vertical="center" wrapText="1"/>
    </xf>
    <xf numFmtId="1" fontId="3" fillId="5" borderId="1" xfId="0" applyNumberFormat="1" applyFont="1" applyFill="1" applyBorder="1" applyAlignment="1">
      <alignment horizontal="right" vertical="center"/>
    </xf>
    <xf numFmtId="0" fontId="2" fillId="0" borderId="0" xfId="0" applyFont="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1" applyFont="1" applyBorder="1" applyAlignment="1">
      <alignment horizontal="left" vertical="center" wrapText="1"/>
    </xf>
    <xf numFmtId="2" fontId="2"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vertical="center"/>
    </xf>
    <xf numFmtId="0" fontId="2" fillId="0" borderId="8" xfId="1" applyFont="1" applyBorder="1" applyAlignment="1">
      <alignment horizontal="left" vertical="center" wrapText="1"/>
    </xf>
    <xf numFmtId="0" fontId="2" fillId="0" borderId="8" xfId="0" applyFont="1" applyBorder="1" applyAlignment="1">
      <alignment horizontal="right" vertical="center"/>
    </xf>
    <xf numFmtId="1" fontId="3" fillId="0" borderId="8" xfId="0" applyNumberFormat="1" applyFont="1" applyFill="1" applyBorder="1" applyAlignment="1">
      <alignment horizontal="right" vertical="center" wrapText="1"/>
    </xf>
    <xf numFmtId="164" fontId="2" fillId="0" borderId="8" xfId="0" applyNumberFormat="1" applyFont="1" applyFill="1" applyBorder="1" applyAlignment="1">
      <alignment horizontal="right" vertical="center"/>
    </xf>
    <xf numFmtId="1" fontId="3" fillId="0" borderId="8" xfId="0" applyNumberFormat="1" applyFont="1" applyFill="1" applyBorder="1" applyAlignment="1">
      <alignment horizontal="right" vertical="center"/>
    </xf>
    <xf numFmtId="0" fontId="2" fillId="0" borderId="8" xfId="0" applyFont="1" applyBorder="1" applyAlignment="1">
      <alignment vertical="center" wrapText="1"/>
    </xf>
    <xf numFmtId="0" fontId="3" fillId="2" borderId="1" xfId="0" applyFont="1" applyFill="1" applyBorder="1" applyAlignment="1">
      <alignment horizontal="center" vertical="center" wrapText="1"/>
    </xf>
    <xf numFmtId="2" fontId="2" fillId="0" borderId="2" xfId="0" applyNumberFormat="1" applyFont="1" applyBorder="1" applyAlignment="1">
      <alignment horizontal="center" vertical="center"/>
    </xf>
    <xf numFmtId="2" fontId="3" fillId="0" borderId="2" xfId="0" applyNumberFormat="1" applyFont="1" applyFill="1" applyBorder="1" applyAlignment="1">
      <alignment horizontal="center" vertical="center" wrapText="1"/>
    </xf>
    <xf numFmtId="1" fontId="3" fillId="0" borderId="9" xfId="0" applyNumberFormat="1" applyFont="1" applyBorder="1" applyAlignment="1">
      <alignment horizontal="right" vertical="center"/>
    </xf>
    <xf numFmtId="0" fontId="3" fillId="0" borderId="11" xfId="1" applyFont="1" applyBorder="1" applyAlignment="1">
      <alignment horizontal="right" vertical="center" wrapText="1"/>
    </xf>
    <xf numFmtId="0" fontId="2" fillId="5" borderId="1" xfId="0" applyFont="1" applyFill="1" applyBorder="1" applyAlignment="1">
      <alignment vertical="center"/>
    </xf>
    <xf numFmtId="0" fontId="2" fillId="5" borderId="8" xfId="0" applyFont="1" applyFill="1" applyBorder="1" applyAlignment="1">
      <alignment vertical="center"/>
    </xf>
    <xf numFmtId="1" fontId="3" fillId="5" borderId="9" xfId="0" applyNumberFormat="1" applyFont="1" applyFill="1" applyBorder="1" applyAlignment="1">
      <alignment horizontal="right" vertical="center"/>
    </xf>
    <xf numFmtId="1" fontId="2" fillId="5" borderId="1" xfId="0" applyNumberFormat="1" applyFont="1" applyFill="1" applyBorder="1" applyAlignment="1">
      <alignment vertical="center"/>
    </xf>
    <xf numFmtId="1" fontId="3" fillId="5" borderId="8" xfId="0" applyNumberFormat="1" applyFont="1" applyFill="1" applyBorder="1" applyAlignment="1">
      <alignment horizontal="right" vertical="center"/>
    </xf>
    <xf numFmtId="2" fontId="3" fillId="2" borderId="2"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1" xfId="0" applyFont="1" applyFill="1" applyBorder="1" applyAlignment="1">
      <alignment vertical="center"/>
    </xf>
    <xf numFmtId="0" fontId="2" fillId="0" borderId="8" xfId="0" applyFont="1" applyFill="1" applyBorder="1" applyAlignment="1">
      <alignment vertical="center"/>
    </xf>
    <xf numFmtId="0" fontId="2" fillId="0" borderId="7" xfId="0" applyFont="1" applyFill="1" applyBorder="1" applyAlignment="1">
      <alignment vertical="center"/>
    </xf>
    <xf numFmtId="1" fontId="3" fillId="0" borderId="9"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1" xfId="1" applyFont="1" applyBorder="1" applyAlignment="1">
      <alignment horizontal="right" vertical="center" wrapText="1"/>
    </xf>
    <xf numFmtId="0" fontId="2" fillId="0" borderId="8" xfId="1" applyFont="1" applyBorder="1" applyAlignment="1">
      <alignment horizontal="right" vertical="center" wrapText="1"/>
    </xf>
    <xf numFmtId="0" fontId="2" fillId="4" borderId="1" xfId="1" applyFont="1" applyFill="1" applyBorder="1" applyAlignment="1">
      <alignment horizontal="right" vertical="center" wrapText="1"/>
    </xf>
    <xf numFmtId="2"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xf>
    <xf numFmtId="1" fontId="2" fillId="0" borderId="7"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0" fontId="0" fillId="0" borderId="0" xfId="0" quotePrefix="1"/>
    <xf numFmtId="0" fontId="5" fillId="0" borderId="0" xfId="0" applyFont="1" applyAlignment="1">
      <alignment horizontal="center" vertical="center" wrapText="1"/>
    </xf>
    <xf numFmtId="0" fontId="3" fillId="0" borderId="10" xfId="1" applyFont="1" applyBorder="1" applyAlignment="1">
      <alignment horizontal="right" vertical="center" wrapText="1"/>
    </xf>
    <xf numFmtId="0" fontId="3" fillId="0" borderId="11" xfId="1" applyFont="1" applyBorder="1" applyAlignment="1">
      <alignment horizontal="right" vertical="center" wrapText="1"/>
    </xf>
    <xf numFmtId="0" fontId="1" fillId="3"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4" borderId="14" xfId="0" applyFont="1" applyFill="1" applyBorder="1" applyAlignment="1">
      <alignment horizontal="left" vertical="top" wrapText="1"/>
    </xf>
    <xf numFmtId="0" fontId="3" fillId="2" borderId="4" xfId="0" applyFont="1" applyFill="1" applyBorder="1" applyAlignment="1">
      <alignment horizontal="center" vertical="center" wrapText="1"/>
    </xf>
    <xf numFmtId="0" fontId="7" fillId="0" borderId="1" xfId="0" applyFont="1" applyBorder="1" applyAlignment="1">
      <alignment horizontal="right" vertical="center"/>
    </xf>
    <xf numFmtId="0" fontId="8" fillId="0" borderId="0" xfId="0" applyFont="1" applyAlignment="1">
      <alignment vertical="center"/>
    </xf>
  </cellXfs>
  <cellStyles count="2">
    <cellStyle name="Normal" xfId="0" builtinId="0"/>
    <cellStyle name="Normal 2" xfId="1" xr:uid="{0D457661-5B67-EE48-828E-E9EC7B65A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7297-8BF0-D041-9EFB-E1F27896AC0B}">
  <dimension ref="A1:M5"/>
  <sheetViews>
    <sheetView tabSelected="1" workbookViewId="0">
      <selection sqref="A1:M1"/>
    </sheetView>
  </sheetViews>
  <sheetFormatPr baseColWidth="10" defaultRowHeight="16" x14ac:dyDescent="0.2"/>
  <sheetData>
    <row r="1" spans="1:13" ht="31" x14ac:dyDescent="0.2">
      <c r="A1" s="52" t="s">
        <v>50</v>
      </c>
      <c r="B1" s="52"/>
      <c r="C1" s="52"/>
      <c r="D1" s="52"/>
      <c r="E1" s="52"/>
      <c r="F1" s="52"/>
      <c r="G1" s="52"/>
      <c r="H1" s="52"/>
      <c r="I1" s="52"/>
      <c r="J1" s="52"/>
      <c r="K1" s="52"/>
      <c r="L1" s="52"/>
      <c r="M1" s="52"/>
    </row>
    <row r="2" spans="1:13" x14ac:dyDescent="0.2">
      <c r="A2" t="s">
        <v>163</v>
      </c>
    </row>
    <row r="3" spans="1:13" x14ac:dyDescent="0.2">
      <c r="A3" s="51" t="s">
        <v>166</v>
      </c>
    </row>
    <row r="4" spans="1:13" x14ac:dyDescent="0.2">
      <c r="A4" s="51" t="s">
        <v>164</v>
      </c>
    </row>
    <row r="5" spans="1:13" x14ac:dyDescent="0.2">
      <c r="A5" s="51" t="s">
        <v>165</v>
      </c>
    </row>
  </sheetData>
  <mergeCells count="1">
    <mergeCell ref="A1:M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D3E7-AA53-9C49-8796-343A6C15FF76}">
  <sheetPr>
    <pageSetUpPr fitToPage="1"/>
  </sheetPr>
  <dimension ref="A1:AF36"/>
  <sheetViews>
    <sheetView zoomScale="96" zoomScaleNormal="100" workbookViewId="0">
      <pane xSplit="2" ySplit="7" topLeftCell="C8" activePane="bottomRight" state="frozen"/>
      <selection pane="topRight" activeCell="C1" sqref="C1"/>
      <selection pane="bottomLeft" activeCell="A10" sqref="A10"/>
      <selection pane="bottomRight" activeCell="J7" sqref="J7"/>
    </sheetView>
  </sheetViews>
  <sheetFormatPr baseColWidth="10" defaultColWidth="11" defaultRowHeight="16" x14ac:dyDescent="0.2"/>
  <cols>
    <col min="1" max="1" width="24.6640625" style="4" customWidth="1"/>
    <col min="2" max="2" width="27.6640625" style="4" customWidth="1"/>
    <col min="3" max="5" width="14" style="1" customWidth="1"/>
    <col min="6" max="14" width="16.5" style="1" customWidth="1"/>
    <col min="15" max="15" width="16.6640625" style="1" customWidth="1"/>
    <col min="16" max="18" width="16.5" style="1" customWidth="1"/>
    <col min="19" max="19" width="16.83203125" style="1" customWidth="1"/>
    <col min="20" max="20" width="21.5" style="1" customWidth="1"/>
    <col min="21" max="22" width="10.6640625" style="1" customWidth="1"/>
    <col min="23" max="23" width="11.83203125" style="1" customWidth="1"/>
    <col min="24" max="24" width="15.5" style="1" customWidth="1"/>
    <col min="25" max="25" width="21.5" style="1" customWidth="1"/>
    <col min="26" max="26" width="13.33203125" style="1" customWidth="1"/>
    <col min="27" max="28" width="14.83203125" style="1" customWidth="1"/>
    <col min="29" max="31" width="14" style="1" customWidth="1"/>
    <col min="32" max="32" width="13.83203125" style="1" customWidth="1"/>
    <col min="33" max="50" width="11" style="1" customWidth="1"/>
    <col min="51" max="16384" width="11" style="1"/>
  </cols>
  <sheetData>
    <row r="1" spans="1:32" x14ac:dyDescent="0.2">
      <c r="A1" s="17" t="s">
        <v>0</v>
      </c>
      <c r="B1" s="1"/>
      <c r="F1" s="6"/>
      <c r="G1" s="5"/>
      <c r="H1" s="5"/>
      <c r="I1" s="5"/>
      <c r="J1" s="5"/>
      <c r="K1" s="5"/>
      <c r="L1" s="5"/>
      <c r="M1" s="5"/>
      <c r="N1" s="5"/>
      <c r="O1" s="5"/>
      <c r="P1" s="5"/>
      <c r="Q1" s="5"/>
      <c r="R1" s="5"/>
      <c r="S1" s="5"/>
      <c r="T1" s="5"/>
      <c r="U1" s="5"/>
      <c r="V1" s="5"/>
      <c r="W1" s="5"/>
      <c r="X1" s="5"/>
      <c r="Y1" s="5"/>
      <c r="Z1" s="5"/>
      <c r="AA1" s="5"/>
      <c r="AB1" s="5"/>
    </row>
    <row r="2" spans="1:32" ht="30" x14ac:dyDescent="0.2">
      <c r="A2" s="13" t="s">
        <v>140</v>
      </c>
      <c r="B2" s="12"/>
      <c r="F2" s="65" t="s">
        <v>78</v>
      </c>
      <c r="G2" s="65"/>
      <c r="H2" s="65"/>
      <c r="I2" s="65"/>
      <c r="J2" s="65"/>
      <c r="K2" s="65"/>
      <c r="L2" s="65"/>
      <c r="M2" s="65"/>
      <c r="N2" s="65"/>
      <c r="O2" s="65"/>
      <c r="P2" s="65"/>
      <c r="Q2" s="65"/>
      <c r="R2" s="65"/>
      <c r="S2" s="65"/>
      <c r="T2" s="5"/>
      <c r="U2" s="65" t="s">
        <v>79</v>
      </c>
      <c r="V2" s="65"/>
      <c r="W2" s="65"/>
      <c r="X2" s="65"/>
      <c r="Y2" s="5"/>
      <c r="Z2" s="5"/>
      <c r="AA2" s="5"/>
      <c r="AB2" s="5"/>
    </row>
    <row r="3" spans="1:32" ht="44" customHeight="1" x14ac:dyDescent="0.2">
      <c r="A3" s="7"/>
      <c r="B3" s="1"/>
      <c r="F3" s="18" t="s">
        <v>127</v>
      </c>
      <c r="G3" s="18" t="s">
        <v>128</v>
      </c>
      <c r="H3" s="18" t="s">
        <v>129</v>
      </c>
      <c r="I3" s="18" t="s">
        <v>130</v>
      </c>
      <c r="J3" s="18" t="s">
        <v>109</v>
      </c>
      <c r="K3" s="18" t="s">
        <v>136</v>
      </c>
      <c r="L3" s="18" t="s">
        <v>131</v>
      </c>
      <c r="M3" s="18" t="s">
        <v>132</v>
      </c>
      <c r="N3" s="18" t="s">
        <v>133</v>
      </c>
      <c r="O3" s="18" t="s">
        <v>137</v>
      </c>
      <c r="P3" s="18" t="s">
        <v>134</v>
      </c>
      <c r="Q3" s="18" t="s">
        <v>135</v>
      </c>
      <c r="R3" s="18" t="s">
        <v>138</v>
      </c>
      <c r="S3" s="18" t="s">
        <v>63</v>
      </c>
      <c r="T3" s="17" t="s">
        <v>141</v>
      </c>
      <c r="U3" s="18" t="s">
        <v>122</v>
      </c>
      <c r="V3" s="18" t="s">
        <v>123</v>
      </c>
      <c r="W3" s="18" t="s">
        <v>85</v>
      </c>
      <c r="X3" s="18" t="s">
        <v>69</v>
      </c>
      <c r="Y3" s="17" t="s">
        <v>142</v>
      </c>
      <c r="Z3" s="5"/>
      <c r="AA3" s="5"/>
      <c r="AB3" s="5"/>
    </row>
    <row r="4" spans="1:32" ht="30" x14ac:dyDescent="0.2">
      <c r="A4" s="7"/>
      <c r="B4" s="1"/>
      <c r="E4" s="17" t="s">
        <v>53</v>
      </c>
      <c r="F4" s="27">
        <v>255.49</v>
      </c>
      <c r="G4" s="27">
        <v>220.09</v>
      </c>
      <c r="H4" s="27">
        <v>351.47</v>
      </c>
      <c r="I4" s="27">
        <v>551.28</v>
      </c>
      <c r="J4" s="27">
        <v>182.69</v>
      </c>
      <c r="K4" s="27">
        <v>604.41000000000008</v>
      </c>
      <c r="L4" s="27">
        <v>322.06</v>
      </c>
      <c r="M4" s="27">
        <v>353.54</v>
      </c>
      <c r="N4" s="27">
        <v>274.12</v>
      </c>
      <c r="O4" s="27">
        <v>616.32999999999993</v>
      </c>
      <c r="P4" s="27">
        <v>304.75</v>
      </c>
      <c r="Q4" s="27">
        <v>609.16</v>
      </c>
      <c r="R4" s="27">
        <v>606.51</v>
      </c>
      <c r="S4" s="28">
        <f>SUM(F4:R4)</f>
        <v>5251.9000000000005</v>
      </c>
      <c r="T4" s="16">
        <v>343.68</v>
      </c>
      <c r="U4" s="27">
        <v>464.4</v>
      </c>
      <c r="V4" s="27">
        <v>378.76</v>
      </c>
      <c r="W4" s="27">
        <v>303.16000000000003</v>
      </c>
      <c r="X4" s="28">
        <f>SUM(U4:W4)</f>
        <v>1146.32</v>
      </c>
      <c r="Y4" s="16">
        <v>61.62</v>
      </c>
      <c r="Z4" s="5"/>
      <c r="AA4" s="5"/>
      <c r="AB4" s="5"/>
    </row>
    <row r="5" spans="1:32" x14ac:dyDescent="0.2">
      <c r="A5" s="7"/>
      <c r="B5" s="12"/>
      <c r="F5" s="5"/>
      <c r="G5" s="5"/>
      <c r="H5" s="5"/>
      <c r="I5" s="5"/>
      <c r="J5" s="5"/>
      <c r="K5" s="5"/>
      <c r="L5" s="5"/>
      <c r="M5" s="5"/>
      <c r="N5" s="5"/>
      <c r="O5" s="5"/>
      <c r="P5" s="5"/>
      <c r="Q5" s="5"/>
      <c r="R5" s="5"/>
      <c r="S5" s="5"/>
      <c r="T5" s="5"/>
      <c r="U5" s="5"/>
      <c r="V5" s="5"/>
      <c r="W5" s="5"/>
      <c r="X5" s="5"/>
      <c r="Y5" s="5"/>
      <c r="Z5" s="5"/>
      <c r="AA5" s="5"/>
      <c r="AB5" s="5"/>
    </row>
    <row r="6" spans="1:32" s="4" customFormat="1" ht="45" customHeight="1" x14ac:dyDescent="0.2">
      <c r="A6" s="12"/>
      <c r="B6" s="7"/>
      <c r="C6" s="61" t="s">
        <v>55</v>
      </c>
      <c r="D6" s="61"/>
      <c r="E6" s="61"/>
      <c r="F6" s="65" t="s">
        <v>66</v>
      </c>
      <c r="G6" s="65"/>
      <c r="H6" s="65"/>
      <c r="I6" s="65"/>
      <c r="J6" s="65"/>
      <c r="K6" s="65"/>
      <c r="L6" s="65"/>
      <c r="M6" s="65"/>
      <c r="N6" s="65"/>
      <c r="O6" s="65"/>
      <c r="P6" s="65"/>
      <c r="Q6" s="65"/>
      <c r="R6" s="65"/>
      <c r="S6" s="65"/>
      <c r="T6" s="59" t="s">
        <v>64</v>
      </c>
      <c r="U6" s="66" t="s">
        <v>70</v>
      </c>
      <c r="V6" s="67"/>
      <c r="W6" s="67"/>
      <c r="X6" s="68"/>
      <c r="Y6" s="59" t="s">
        <v>72</v>
      </c>
      <c r="Z6" s="59" t="s">
        <v>156</v>
      </c>
      <c r="AA6" s="59" t="s">
        <v>157</v>
      </c>
      <c r="AB6" s="59" t="s">
        <v>73</v>
      </c>
      <c r="AC6" s="61" t="s">
        <v>52</v>
      </c>
      <c r="AD6" s="61"/>
      <c r="AE6" s="61"/>
      <c r="AF6" s="62" t="s">
        <v>54</v>
      </c>
    </row>
    <row r="7" spans="1:32" ht="61" customHeight="1" x14ac:dyDescent="0.2">
      <c r="A7" s="17" t="s">
        <v>48</v>
      </c>
      <c r="B7" s="17" t="s">
        <v>46</v>
      </c>
      <c r="C7" s="38" t="s">
        <v>131</v>
      </c>
      <c r="D7" s="38" t="s">
        <v>139</v>
      </c>
      <c r="E7" s="38" t="s">
        <v>1</v>
      </c>
      <c r="F7" s="18" t="str">
        <f>F3</f>
        <v>Brookfield</v>
      </c>
      <c r="G7" s="18" t="str">
        <f t="shared" ref="G7:R7" si="0">G3</f>
        <v>Burckhalter</v>
      </c>
      <c r="H7" s="18" t="str">
        <f t="shared" si="0"/>
        <v>Reach</v>
      </c>
      <c r="I7" s="18" t="str">
        <f t="shared" si="0"/>
        <v>New Highland/RISE Community</v>
      </c>
      <c r="J7" s="18" t="str">
        <f t="shared" si="0"/>
        <v>Howard</v>
      </c>
      <c r="K7" s="18" t="str">
        <f t="shared" si="0"/>
        <v>Futures/ Community United</v>
      </c>
      <c r="L7" s="18" t="str">
        <f t="shared" si="0"/>
        <v>Markham</v>
      </c>
      <c r="M7" s="18" t="str">
        <f t="shared" si="0"/>
        <v>Parker K-8</v>
      </c>
      <c r="N7" s="18" t="str">
        <f t="shared" si="0"/>
        <v>Madison Lower K-5</v>
      </c>
      <c r="O7" s="18" t="str">
        <f t="shared" si="0"/>
        <v>Fred Korematsu Discovery/ Esperanza</v>
      </c>
      <c r="P7" s="18" t="str">
        <f t="shared" si="0"/>
        <v>East Oakland PRIDE</v>
      </c>
      <c r="Q7" s="18" t="str">
        <f t="shared" si="0"/>
        <v>Greenleaf K-8</v>
      </c>
      <c r="R7" s="18" t="str">
        <f t="shared" si="0"/>
        <v>ACORN Woodland/ EnCompass</v>
      </c>
      <c r="S7" s="37" t="s">
        <v>76</v>
      </c>
      <c r="T7" s="60"/>
      <c r="U7" s="18" t="s">
        <v>122</v>
      </c>
      <c r="V7" s="18" t="s">
        <v>123</v>
      </c>
      <c r="W7" s="18" t="s">
        <v>85</v>
      </c>
      <c r="X7" s="17" t="s">
        <v>77</v>
      </c>
      <c r="Y7" s="60"/>
      <c r="Z7" s="60"/>
      <c r="AA7" s="60"/>
      <c r="AB7" s="60"/>
      <c r="AC7" s="38" t="s">
        <v>131</v>
      </c>
      <c r="AD7" s="38" t="s">
        <v>139</v>
      </c>
      <c r="AE7" s="38" t="s">
        <v>1</v>
      </c>
      <c r="AF7" s="63"/>
    </row>
    <row r="8" spans="1:32" x14ac:dyDescent="0.2">
      <c r="A8" s="14" t="s">
        <v>3</v>
      </c>
      <c r="B8" s="15" t="s">
        <v>4</v>
      </c>
      <c r="C8" s="39">
        <v>945</v>
      </c>
      <c r="D8" s="39">
        <v>0</v>
      </c>
      <c r="E8" s="31">
        <f t="shared" ref="E8:E34" si="1">SUM(C8:D8)</f>
        <v>945</v>
      </c>
      <c r="F8" s="2">
        <v>0</v>
      </c>
      <c r="G8" s="2">
        <v>0</v>
      </c>
      <c r="H8" s="2">
        <v>851</v>
      </c>
      <c r="I8" s="2">
        <v>930</v>
      </c>
      <c r="J8" s="2">
        <v>0</v>
      </c>
      <c r="K8" s="2">
        <v>0</v>
      </c>
      <c r="L8" s="2">
        <v>945</v>
      </c>
      <c r="M8" s="2">
        <v>0</v>
      </c>
      <c r="N8" s="2">
        <v>0</v>
      </c>
      <c r="O8" s="2">
        <v>770</v>
      </c>
      <c r="P8" s="2">
        <v>0</v>
      </c>
      <c r="Q8" s="2">
        <v>0</v>
      </c>
      <c r="R8" s="2">
        <v>0</v>
      </c>
      <c r="S8" s="10">
        <f t="shared" ref="S8:S33" si="2">SUM(F8:R8)</f>
        <v>3496</v>
      </c>
      <c r="T8" s="8">
        <f t="shared" ref="T8:T33" si="3">S8/$S$4</f>
        <v>0.6656638549858146</v>
      </c>
      <c r="U8" s="2">
        <v>0</v>
      </c>
      <c r="V8" s="2">
        <v>322</v>
      </c>
      <c r="W8" s="2">
        <v>0</v>
      </c>
      <c r="X8" s="10">
        <f>SUM(U8:W8)</f>
        <v>322</v>
      </c>
      <c r="Y8" s="8">
        <f>X8/$X$4</f>
        <v>0.2808988764044944</v>
      </c>
      <c r="Z8" s="19">
        <f t="shared" ref="Z8:Z33" si="4">T8*$T$4</f>
        <v>228.77535368152476</v>
      </c>
      <c r="AA8" s="19">
        <f>Y8*$Y$4</f>
        <v>17.308988764044944</v>
      </c>
      <c r="AB8" s="11">
        <f t="shared" ref="AB8:AB33" si="5">SUM(Z8,AA8)</f>
        <v>246.08434244556972</v>
      </c>
      <c r="AC8" s="39">
        <v>945</v>
      </c>
      <c r="AD8" s="39">
        <v>0</v>
      </c>
      <c r="AE8" s="31">
        <f t="shared" ref="AE8:AE33" si="6">SUM(AC8:AD8)</f>
        <v>945</v>
      </c>
      <c r="AF8" s="34">
        <f t="shared" ref="AF8:AF33" si="7">AE8-AB8</f>
        <v>698.91565755443025</v>
      </c>
    </row>
    <row r="9" spans="1:32" x14ac:dyDescent="0.2">
      <c r="A9" s="14" t="s">
        <v>3</v>
      </c>
      <c r="B9" s="15" t="s">
        <v>6</v>
      </c>
      <c r="C9" s="39">
        <v>0</v>
      </c>
      <c r="D9" s="39">
        <v>0</v>
      </c>
      <c r="E9" s="31">
        <f t="shared" si="1"/>
        <v>0</v>
      </c>
      <c r="F9" s="2">
        <v>0</v>
      </c>
      <c r="G9" s="2">
        <v>0</v>
      </c>
      <c r="H9" s="2">
        <v>0</v>
      </c>
      <c r="I9" s="2">
        <v>0</v>
      </c>
      <c r="J9" s="2">
        <v>0</v>
      </c>
      <c r="K9" s="2">
        <v>0</v>
      </c>
      <c r="L9" s="2">
        <v>0</v>
      </c>
      <c r="M9" s="2">
        <v>0</v>
      </c>
      <c r="N9" s="2">
        <v>0</v>
      </c>
      <c r="O9" s="2">
        <v>0</v>
      </c>
      <c r="P9" s="2">
        <v>0</v>
      </c>
      <c r="Q9" s="2">
        <v>0</v>
      </c>
      <c r="R9" s="2">
        <v>0</v>
      </c>
      <c r="S9" s="10">
        <f t="shared" si="2"/>
        <v>0</v>
      </c>
      <c r="T9" s="8">
        <f t="shared" si="3"/>
        <v>0</v>
      </c>
      <c r="U9" s="2">
        <v>0</v>
      </c>
      <c r="V9" s="2">
        <v>0</v>
      </c>
      <c r="W9" s="2">
        <v>0</v>
      </c>
      <c r="X9" s="10">
        <f t="shared" ref="X9:X33" si="8">SUM(U9:W9)</f>
        <v>0</v>
      </c>
      <c r="Y9" s="8">
        <f t="shared" ref="Y9:Y33" si="9">X9/$X$4</f>
        <v>0</v>
      </c>
      <c r="Z9" s="19">
        <f t="shared" si="4"/>
        <v>0</v>
      </c>
      <c r="AA9" s="19">
        <f t="shared" ref="AA9:AA33" si="10">Y9*$Y$4</f>
        <v>0</v>
      </c>
      <c r="AB9" s="11">
        <f t="shared" si="5"/>
        <v>0</v>
      </c>
      <c r="AC9" s="39">
        <v>0</v>
      </c>
      <c r="AD9" s="39">
        <v>0</v>
      </c>
      <c r="AE9" s="31">
        <f t="shared" si="6"/>
        <v>0</v>
      </c>
      <c r="AF9" s="34">
        <f t="shared" si="7"/>
        <v>0</v>
      </c>
    </row>
    <row r="10" spans="1:32" x14ac:dyDescent="0.2">
      <c r="A10" s="14" t="s">
        <v>3</v>
      </c>
      <c r="B10" s="15" t="s">
        <v>8</v>
      </c>
      <c r="C10" s="39">
        <v>0</v>
      </c>
      <c r="D10" s="39">
        <v>0</v>
      </c>
      <c r="E10" s="31">
        <f t="shared" si="1"/>
        <v>0</v>
      </c>
      <c r="F10" s="2">
        <v>0</v>
      </c>
      <c r="G10" s="2">
        <v>0</v>
      </c>
      <c r="H10" s="2">
        <v>0</v>
      </c>
      <c r="I10" s="2">
        <v>0</v>
      </c>
      <c r="J10" s="2">
        <v>0</v>
      </c>
      <c r="K10" s="2">
        <v>0</v>
      </c>
      <c r="L10" s="2">
        <v>0</v>
      </c>
      <c r="M10" s="2">
        <v>0</v>
      </c>
      <c r="N10" s="2">
        <v>0</v>
      </c>
      <c r="O10" s="2">
        <v>0</v>
      </c>
      <c r="P10" s="2">
        <v>0</v>
      </c>
      <c r="Q10" s="2">
        <v>0</v>
      </c>
      <c r="R10" s="2">
        <v>0</v>
      </c>
      <c r="S10" s="10">
        <f t="shared" si="2"/>
        <v>0</v>
      </c>
      <c r="T10" s="8">
        <f t="shared" si="3"/>
        <v>0</v>
      </c>
      <c r="U10" s="2">
        <v>928</v>
      </c>
      <c r="V10" s="2">
        <v>0</v>
      </c>
      <c r="W10" s="2">
        <v>2016</v>
      </c>
      <c r="X10" s="10">
        <f t="shared" si="8"/>
        <v>2944</v>
      </c>
      <c r="Y10" s="8">
        <f t="shared" si="9"/>
        <v>2.5682182985553772</v>
      </c>
      <c r="Z10" s="19">
        <f t="shared" si="4"/>
        <v>0</v>
      </c>
      <c r="AA10" s="19">
        <f t="shared" si="10"/>
        <v>158.25361155698235</v>
      </c>
      <c r="AB10" s="11">
        <f t="shared" si="5"/>
        <v>158.25361155698235</v>
      </c>
      <c r="AC10" s="39">
        <v>0</v>
      </c>
      <c r="AD10" s="39">
        <v>0</v>
      </c>
      <c r="AE10" s="31">
        <f t="shared" si="6"/>
        <v>0</v>
      </c>
      <c r="AF10" s="34">
        <f t="shared" si="7"/>
        <v>-158.25361155698235</v>
      </c>
    </row>
    <row r="11" spans="1:32" x14ac:dyDescent="0.2">
      <c r="A11" s="14" t="s">
        <v>5</v>
      </c>
      <c r="B11" s="15" t="s">
        <v>5</v>
      </c>
      <c r="C11" s="39">
        <v>0</v>
      </c>
      <c r="D11" s="39">
        <v>0</v>
      </c>
      <c r="E11" s="31">
        <f t="shared" si="1"/>
        <v>0</v>
      </c>
      <c r="F11" s="2">
        <v>0</v>
      </c>
      <c r="G11" s="2">
        <v>0</v>
      </c>
      <c r="H11" s="2">
        <v>0</v>
      </c>
      <c r="I11" s="2">
        <v>0</v>
      </c>
      <c r="J11" s="2">
        <v>0</v>
      </c>
      <c r="K11" s="2">
        <v>0</v>
      </c>
      <c r="L11" s="2">
        <v>0</v>
      </c>
      <c r="M11" s="2">
        <v>0</v>
      </c>
      <c r="N11" s="2">
        <v>0</v>
      </c>
      <c r="O11" s="2">
        <v>0</v>
      </c>
      <c r="P11" s="2">
        <v>0</v>
      </c>
      <c r="Q11" s="2">
        <v>0</v>
      </c>
      <c r="R11" s="2">
        <v>0</v>
      </c>
      <c r="S11" s="10">
        <f t="shared" si="2"/>
        <v>0</v>
      </c>
      <c r="T11" s="8">
        <f t="shared" si="3"/>
        <v>0</v>
      </c>
      <c r="U11" s="2">
        <v>0</v>
      </c>
      <c r="V11" s="2">
        <v>0</v>
      </c>
      <c r="W11" s="2">
        <v>0</v>
      </c>
      <c r="X11" s="10">
        <f t="shared" si="8"/>
        <v>0</v>
      </c>
      <c r="Y11" s="8">
        <f t="shared" si="9"/>
        <v>0</v>
      </c>
      <c r="Z11" s="19">
        <f t="shared" si="4"/>
        <v>0</v>
      </c>
      <c r="AA11" s="19">
        <f t="shared" si="10"/>
        <v>0</v>
      </c>
      <c r="AB11" s="11">
        <f t="shared" si="5"/>
        <v>0</v>
      </c>
      <c r="AC11" s="39">
        <v>0</v>
      </c>
      <c r="AD11" s="39">
        <v>0</v>
      </c>
      <c r="AE11" s="31">
        <f t="shared" si="6"/>
        <v>0</v>
      </c>
      <c r="AF11" s="34">
        <f t="shared" si="7"/>
        <v>0</v>
      </c>
    </row>
    <row r="12" spans="1:32" x14ac:dyDescent="0.2">
      <c r="A12" s="14" t="s">
        <v>7</v>
      </c>
      <c r="B12" s="15" t="s">
        <v>11</v>
      </c>
      <c r="C12" s="39">
        <v>828</v>
      </c>
      <c r="D12" s="39">
        <v>0</v>
      </c>
      <c r="E12" s="31">
        <f t="shared" si="1"/>
        <v>828</v>
      </c>
      <c r="F12" s="2">
        <v>693</v>
      </c>
      <c r="G12" s="2">
        <v>888</v>
      </c>
      <c r="H12" s="2">
        <v>928</v>
      </c>
      <c r="I12" s="2">
        <v>0</v>
      </c>
      <c r="J12" s="2">
        <v>841</v>
      </c>
      <c r="K12" s="2">
        <v>0</v>
      </c>
      <c r="L12" s="2">
        <v>828</v>
      </c>
      <c r="M12" s="2">
        <v>828</v>
      </c>
      <c r="N12" s="2">
        <v>0</v>
      </c>
      <c r="O12" s="2">
        <v>770</v>
      </c>
      <c r="P12" s="2">
        <v>0</v>
      </c>
      <c r="Q12" s="2">
        <v>0</v>
      </c>
      <c r="R12" s="2">
        <v>0</v>
      </c>
      <c r="S12" s="10">
        <f t="shared" si="2"/>
        <v>5776</v>
      </c>
      <c r="T12" s="8">
        <f t="shared" si="3"/>
        <v>1.0997924560635197</v>
      </c>
      <c r="U12" s="2">
        <v>0</v>
      </c>
      <c r="V12" s="2">
        <v>552</v>
      </c>
      <c r="W12" s="2">
        <v>0</v>
      </c>
      <c r="X12" s="10">
        <f t="shared" si="8"/>
        <v>552</v>
      </c>
      <c r="Y12" s="8">
        <f t="shared" si="9"/>
        <v>0.48154093097913325</v>
      </c>
      <c r="Z12" s="19">
        <f t="shared" si="4"/>
        <v>377.97667129991049</v>
      </c>
      <c r="AA12" s="19">
        <f t="shared" si="10"/>
        <v>29.672552166934189</v>
      </c>
      <c r="AB12" s="11">
        <f t="shared" si="5"/>
        <v>407.64922346684466</v>
      </c>
      <c r="AC12" s="39">
        <v>0</v>
      </c>
      <c r="AD12" s="39">
        <v>0</v>
      </c>
      <c r="AE12" s="31">
        <f t="shared" si="6"/>
        <v>0</v>
      </c>
      <c r="AF12" s="34">
        <f t="shared" si="7"/>
        <v>-407.64922346684466</v>
      </c>
    </row>
    <row r="13" spans="1:32" x14ac:dyDescent="0.2">
      <c r="A13" s="14" t="s">
        <v>7</v>
      </c>
      <c r="B13" s="15" t="s">
        <v>13</v>
      </c>
      <c r="C13" s="39">
        <v>0</v>
      </c>
      <c r="D13" s="39">
        <v>0</v>
      </c>
      <c r="E13" s="31">
        <f t="shared" si="1"/>
        <v>0</v>
      </c>
      <c r="F13" s="2">
        <v>0</v>
      </c>
      <c r="G13" s="2">
        <v>0</v>
      </c>
      <c r="H13" s="2">
        <v>0</v>
      </c>
      <c r="I13" s="2">
        <v>0</v>
      </c>
      <c r="J13" s="2">
        <v>0</v>
      </c>
      <c r="K13" s="2">
        <v>0</v>
      </c>
      <c r="L13" s="2">
        <v>0</v>
      </c>
      <c r="M13" s="2">
        <v>0</v>
      </c>
      <c r="N13" s="2">
        <v>0</v>
      </c>
      <c r="O13" s="2">
        <v>0</v>
      </c>
      <c r="P13" s="2">
        <v>0</v>
      </c>
      <c r="Q13" s="2">
        <v>0</v>
      </c>
      <c r="R13" s="2">
        <v>0</v>
      </c>
      <c r="S13" s="10">
        <f t="shared" si="2"/>
        <v>0</v>
      </c>
      <c r="T13" s="8">
        <f t="shared" si="3"/>
        <v>0</v>
      </c>
      <c r="U13" s="2">
        <v>0</v>
      </c>
      <c r="V13" s="2">
        <v>0</v>
      </c>
      <c r="W13" s="2">
        <v>0</v>
      </c>
      <c r="X13" s="10">
        <f t="shared" si="8"/>
        <v>0</v>
      </c>
      <c r="Y13" s="8">
        <f t="shared" si="9"/>
        <v>0</v>
      </c>
      <c r="Z13" s="19">
        <f t="shared" si="4"/>
        <v>0</v>
      </c>
      <c r="AA13" s="19">
        <f t="shared" si="10"/>
        <v>0</v>
      </c>
      <c r="AB13" s="11">
        <f t="shared" si="5"/>
        <v>0</v>
      </c>
      <c r="AC13" s="39">
        <v>0</v>
      </c>
      <c r="AD13" s="39">
        <v>0</v>
      </c>
      <c r="AE13" s="31">
        <f t="shared" si="6"/>
        <v>0</v>
      </c>
      <c r="AF13" s="34">
        <f t="shared" si="7"/>
        <v>0</v>
      </c>
    </row>
    <row r="14" spans="1:32" x14ac:dyDescent="0.2">
      <c r="A14" s="14" t="s">
        <v>7</v>
      </c>
      <c r="B14" s="15" t="s">
        <v>15</v>
      </c>
      <c r="C14" s="39">
        <v>0</v>
      </c>
      <c r="D14" s="39">
        <v>0</v>
      </c>
      <c r="E14" s="31">
        <f t="shared" si="1"/>
        <v>0</v>
      </c>
      <c r="F14" s="2">
        <v>0</v>
      </c>
      <c r="G14" s="2">
        <v>0</v>
      </c>
      <c r="H14" s="2">
        <v>0</v>
      </c>
      <c r="I14" s="2">
        <v>0</v>
      </c>
      <c r="J14" s="2">
        <v>0</v>
      </c>
      <c r="K14" s="2">
        <v>0</v>
      </c>
      <c r="L14" s="2">
        <v>0</v>
      </c>
      <c r="M14" s="2">
        <v>0</v>
      </c>
      <c r="N14" s="2">
        <v>0</v>
      </c>
      <c r="O14" s="2">
        <v>0</v>
      </c>
      <c r="P14" s="2">
        <v>0</v>
      </c>
      <c r="Q14" s="2">
        <v>0</v>
      </c>
      <c r="R14" s="2">
        <v>0</v>
      </c>
      <c r="S14" s="10">
        <f t="shared" si="2"/>
        <v>0</v>
      </c>
      <c r="T14" s="8">
        <f t="shared" si="3"/>
        <v>0</v>
      </c>
      <c r="U14" s="2">
        <v>0</v>
      </c>
      <c r="V14" s="2">
        <v>0</v>
      </c>
      <c r="W14" s="2">
        <v>2400</v>
      </c>
      <c r="X14" s="10">
        <f t="shared" si="8"/>
        <v>2400</v>
      </c>
      <c r="Y14" s="8">
        <f t="shared" si="9"/>
        <v>2.0936562216484056</v>
      </c>
      <c r="Z14" s="19">
        <f t="shared" si="4"/>
        <v>0</v>
      </c>
      <c r="AA14" s="19">
        <f t="shared" si="10"/>
        <v>129.01109637797475</v>
      </c>
      <c r="AB14" s="11">
        <f t="shared" si="5"/>
        <v>129.01109637797475</v>
      </c>
      <c r="AC14" s="39">
        <v>0</v>
      </c>
      <c r="AD14" s="39">
        <v>0</v>
      </c>
      <c r="AE14" s="31">
        <f t="shared" si="6"/>
        <v>0</v>
      </c>
      <c r="AF14" s="34">
        <f t="shared" si="7"/>
        <v>-129.01109637797475</v>
      </c>
    </row>
    <row r="15" spans="1:32" ht="30" x14ac:dyDescent="0.2">
      <c r="A15" s="14" t="s">
        <v>9</v>
      </c>
      <c r="B15" s="15" t="s">
        <v>9</v>
      </c>
      <c r="C15" s="39">
        <v>0</v>
      </c>
      <c r="D15" s="39">
        <v>0</v>
      </c>
      <c r="E15" s="31">
        <f t="shared" si="1"/>
        <v>0</v>
      </c>
      <c r="F15" s="2">
        <v>0</v>
      </c>
      <c r="G15" s="2">
        <v>0</v>
      </c>
      <c r="H15" s="2">
        <v>0</v>
      </c>
      <c r="I15" s="2">
        <v>0</v>
      </c>
      <c r="J15" s="2">
        <v>0</v>
      </c>
      <c r="K15" s="2">
        <v>0</v>
      </c>
      <c r="L15" s="2">
        <v>0</v>
      </c>
      <c r="M15" s="2">
        <v>0</v>
      </c>
      <c r="N15" s="2">
        <v>0</v>
      </c>
      <c r="O15" s="2">
        <v>0</v>
      </c>
      <c r="P15" s="2">
        <v>0</v>
      </c>
      <c r="Q15" s="2">
        <v>0</v>
      </c>
      <c r="R15" s="2">
        <v>0</v>
      </c>
      <c r="S15" s="10">
        <f t="shared" si="2"/>
        <v>0</v>
      </c>
      <c r="T15" s="8">
        <f t="shared" si="3"/>
        <v>0</v>
      </c>
      <c r="U15" s="2">
        <v>0</v>
      </c>
      <c r="V15" s="2">
        <v>0</v>
      </c>
      <c r="W15" s="2">
        <v>0</v>
      </c>
      <c r="X15" s="10">
        <f t="shared" si="8"/>
        <v>0</v>
      </c>
      <c r="Y15" s="8">
        <f t="shared" si="9"/>
        <v>0</v>
      </c>
      <c r="Z15" s="19">
        <f t="shared" si="4"/>
        <v>0</v>
      </c>
      <c r="AA15" s="19">
        <f t="shared" si="10"/>
        <v>0</v>
      </c>
      <c r="AB15" s="11">
        <f t="shared" si="5"/>
        <v>0</v>
      </c>
      <c r="AC15" s="39">
        <v>0</v>
      </c>
      <c r="AD15" s="39">
        <v>0</v>
      </c>
      <c r="AE15" s="31">
        <f t="shared" si="6"/>
        <v>0</v>
      </c>
      <c r="AF15" s="34">
        <f t="shared" si="7"/>
        <v>0</v>
      </c>
    </row>
    <row r="16" spans="1:32" ht="30" x14ac:dyDescent="0.2">
      <c r="A16" s="14" t="s">
        <v>10</v>
      </c>
      <c r="B16" s="15" t="s">
        <v>10</v>
      </c>
      <c r="C16" s="39">
        <v>0</v>
      </c>
      <c r="D16" s="39">
        <v>0</v>
      </c>
      <c r="E16" s="31">
        <f t="shared" si="1"/>
        <v>0</v>
      </c>
      <c r="F16" s="2">
        <v>0</v>
      </c>
      <c r="G16" s="2">
        <v>0</v>
      </c>
      <c r="H16" s="2">
        <v>0</v>
      </c>
      <c r="I16" s="2">
        <v>0</v>
      </c>
      <c r="J16" s="2">
        <v>0</v>
      </c>
      <c r="K16" s="2">
        <v>0</v>
      </c>
      <c r="L16" s="2">
        <v>0</v>
      </c>
      <c r="M16" s="2">
        <v>0</v>
      </c>
      <c r="N16" s="2">
        <v>0</v>
      </c>
      <c r="O16" s="2">
        <v>0</v>
      </c>
      <c r="P16" s="2">
        <v>0</v>
      </c>
      <c r="Q16" s="2">
        <v>0</v>
      </c>
      <c r="R16" s="2">
        <v>0</v>
      </c>
      <c r="S16" s="10">
        <f t="shared" si="2"/>
        <v>0</v>
      </c>
      <c r="T16" s="8">
        <f t="shared" si="3"/>
        <v>0</v>
      </c>
      <c r="U16" s="2">
        <v>968</v>
      </c>
      <c r="V16" s="2">
        <v>0</v>
      </c>
      <c r="W16" s="2">
        <v>1248</v>
      </c>
      <c r="X16" s="10">
        <f t="shared" si="8"/>
        <v>2216</v>
      </c>
      <c r="Y16" s="8">
        <f t="shared" si="9"/>
        <v>1.9331425779886944</v>
      </c>
      <c r="Z16" s="19">
        <f t="shared" si="4"/>
        <v>0</v>
      </c>
      <c r="AA16" s="19">
        <f t="shared" si="10"/>
        <v>119.12024565566334</v>
      </c>
      <c r="AB16" s="11">
        <f t="shared" si="5"/>
        <v>119.12024565566334</v>
      </c>
      <c r="AC16" s="39">
        <v>0</v>
      </c>
      <c r="AD16" s="39">
        <v>0</v>
      </c>
      <c r="AE16" s="31">
        <f t="shared" si="6"/>
        <v>0</v>
      </c>
      <c r="AF16" s="34">
        <f t="shared" si="7"/>
        <v>-119.12024565566334</v>
      </c>
    </row>
    <row r="17" spans="1:32" ht="30" x14ac:dyDescent="0.2">
      <c r="A17" s="14" t="s">
        <v>12</v>
      </c>
      <c r="B17" s="15" t="s">
        <v>12</v>
      </c>
      <c r="C17" s="39">
        <v>0</v>
      </c>
      <c r="D17" s="39">
        <v>0</v>
      </c>
      <c r="E17" s="31">
        <f t="shared" si="1"/>
        <v>0</v>
      </c>
      <c r="F17" s="2">
        <v>0</v>
      </c>
      <c r="G17" s="2">
        <v>0</v>
      </c>
      <c r="H17" s="2">
        <v>0</v>
      </c>
      <c r="I17" s="2">
        <v>0</v>
      </c>
      <c r="J17" s="2">
        <v>0</v>
      </c>
      <c r="K17" s="2">
        <v>0</v>
      </c>
      <c r="L17" s="2">
        <v>0</v>
      </c>
      <c r="M17" s="2">
        <v>0</v>
      </c>
      <c r="N17" s="2">
        <v>0</v>
      </c>
      <c r="O17" s="2">
        <v>0</v>
      </c>
      <c r="P17" s="2">
        <v>0</v>
      </c>
      <c r="Q17" s="2">
        <v>0</v>
      </c>
      <c r="R17" s="2">
        <v>0</v>
      </c>
      <c r="S17" s="10">
        <f t="shared" si="2"/>
        <v>0</v>
      </c>
      <c r="T17" s="8">
        <f t="shared" si="3"/>
        <v>0</v>
      </c>
      <c r="U17" s="2">
        <v>0</v>
      </c>
      <c r="V17" s="2">
        <v>0</v>
      </c>
      <c r="W17" s="2">
        <v>0</v>
      </c>
      <c r="X17" s="10">
        <f t="shared" si="8"/>
        <v>0</v>
      </c>
      <c r="Y17" s="8">
        <f t="shared" si="9"/>
        <v>0</v>
      </c>
      <c r="Z17" s="19">
        <f t="shared" si="4"/>
        <v>0</v>
      </c>
      <c r="AA17" s="19">
        <f t="shared" si="10"/>
        <v>0</v>
      </c>
      <c r="AB17" s="11">
        <f t="shared" si="5"/>
        <v>0</v>
      </c>
      <c r="AC17" s="39">
        <v>0</v>
      </c>
      <c r="AD17" s="39">
        <v>0</v>
      </c>
      <c r="AE17" s="31">
        <f t="shared" si="6"/>
        <v>0</v>
      </c>
      <c r="AF17" s="34">
        <f t="shared" si="7"/>
        <v>0</v>
      </c>
    </row>
    <row r="18" spans="1:32" ht="30" x14ac:dyDescent="0.2">
      <c r="A18" s="14" t="s">
        <v>14</v>
      </c>
      <c r="B18" s="15" t="s">
        <v>14</v>
      </c>
      <c r="C18" s="39">
        <v>0</v>
      </c>
      <c r="D18" s="39">
        <v>0</v>
      </c>
      <c r="E18" s="31">
        <f t="shared" si="1"/>
        <v>0</v>
      </c>
      <c r="F18" s="2">
        <v>0</v>
      </c>
      <c r="G18" s="2">
        <v>0</v>
      </c>
      <c r="H18" s="2">
        <v>0</v>
      </c>
      <c r="I18" s="2">
        <v>0</v>
      </c>
      <c r="J18" s="2">
        <v>0</v>
      </c>
      <c r="K18" s="2">
        <v>0</v>
      </c>
      <c r="L18" s="2">
        <v>0</v>
      </c>
      <c r="M18" s="2">
        <v>0</v>
      </c>
      <c r="N18" s="2">
        <v>0</v>
      </c>
      <c r="O18" s="2">
        <v>0</v>
      </c>
      <c r="P18" s="2">
        <v>0</v>
      </c>
      <c r="Q18" s="2">
        <v>0</v>
      </c>
      <c r="R18" s="2">
        <v>0</v>
      </c>
      <c r="S18" s="10">
        <f t="shared" si="2"/>
        <v>0</v>
      </c>
      <c r="T18" s="8">
        <f t="shared" si="3"/>
        <v>0</v>
      </c>
      <c r="U18" s="2">
        <v>0</v>
      </c>
      <c r="V18" s="2">
        <v>0</v>
      </c>
      <c r="W18" s="2">
        <v>0</v>
      </c>
      <c r="X18" s="10">
        <f t="shared" si="8"/>
        <v>0</v>
      </c>
      <c r="Y18" s="8">
        <f t="shared" si="9"/>
        <v>0</v>
      </c>
      <c r="Z18" s="19">
        <f t="shared" si="4"/>
        <v>0</v>
      </c>
      <c r="AA18" s="19">
        <f t="shared" si="10"/>
        <v>0</v>
      </c>
      <c r="AB18" s="11">
        <f t="shared" si="5"/>
        <v>0</v>
      </c>
      <c r="AC18" s="39">
        <v>0</v>
      </c>
      <c r="AD18" s="39">
        <v>0</v>
      </c>
      <c r="AE18" s="31">
        <f t="shared" si="6"/>
        <v>0</v>
      </c>
      <c r="AF18" s="34">
        <f t="shared" si="7"/>
        <v>0</v>
      </c>
    </row>
    <row r="19" spans="1:32" x14ac:dyDescent="0.2">
      <c r="A19" s="14" t="s">
        <v>16</v>
      </c>
      <c r="B19" s="15" t="s">
        <v>20</v>
      </c>
      <c r="C19" s="39">
        <v>0</v>
      </c>
      <c r="D19" s="39">
        <v>0</v>
      </c>
      <c r="E19" s="31">
        <f t="shared" si="1"/>
        <v>0</v>
      </c>
      <c r="F19" s="2">
        <v>0</v>
      </c>
      <c r="G19" s="2">
        <v>0</v>
      </c>
      <c r="H19" s="2">
        <v>0</v>
      </c>
      <c r="I19" s="2">
        <v>0</v>
      </c>
      <c r="J19" s="2">
        <v>0</v>
      </c>
      <c r="K19" s="2">
        <v>0</v>
      </c>
      <c r="L19" s="2">
        <v>0</v>
      </c>
      <c r="M19" s="2">
        <v>0</v>
      </c>
      <c r="N19" s="2">
        <v>0</v>
      </c>
      <c r="O19" s="2">
        <v>0</v>
      </c>
      <c r="P19" s="2">
        <v>0</v>
      </c>
      <c r="Q19" s="2">
        <v>0</v>
      </c>
      <c r="R19" s="2">
        <v>0</v>
      </c>
      <c r="S19" s="10">
        <f t="shared" si="2"/>
        <v>0</v>
      </c>
      <c r="T19" s="8">
        <f t="shared" si="3"/>
        <v>0</v>
      </c>
      <c r="U19" s="2">
        <v>0</v>
      </c>
      <c r="V19" s="2">
        <v>0</v>
      </c>
      <c r="W19" s="2">
        <v>0</v>
      </c>
      <c r="X19" s="10">
        <f t="shared" si="8"/>
        <v>0</v>
      </c>
      <c r="Y19" s="8">
        <f t="shared" si="9"/>
        <v>0</v>
      </c>
      <c r="Z19" s="19">
        <f t="shared" si="4"/>
        <v>0</v>
      </c>
      <c r="AA19" s="19">
        <f t="shared" si="10"/>
        <v>0</v>
      </c>
      <c r="AB19" s="11">
        <f t="shared" si="5"/>
        <v>0</v>
      </c>
      <c r="AC19" s="39">
        <v>0</v>
      </c>
      <c r="AD19" s="39">
        <v>0</v>
      </c>
      <c r="AE19" s="31">
        <f t="shared" si="6"/>
        <v>0</v>
      </c>
      <c r="AF19" s="34">
        <f t="shared" si="7"/>
        <v>0</v>
      </c>
    </row>
    <row r="20" spans="1:32" ht="32" customHeight="1" x14ac:dyDescent="0.2">
      <c r="A20" s="14" t="s">
        <v>16</v>
      </c>
      <c r="B20" s="15" t="s">
        <v>23</v>
      </c>
      <c r="C20" s="39">
        <v>0</v>
      </c>
      <c r="D20" s="39">
        <v>0</v>
      </c>
      <c r="E20" s="31">
        <f t="shared" si="1"/>
        <v>0</v>
      </c>
      <c r="F20" s="2">
        <v>0</v>
      </c>
      <c r="G20" s="2">
        <v>0</v>
      </c>
      <c r="H20" s="2">
        <v>0</v>
      </c>
      <c r="I20" s="2">
        <v>0</v>
      </c>
      <c r="J20" s="2">
        <v>0</v>
      </c>
      <c r="K20" s="2">
        <v>0</v>
      </c>
      <c r="L20" s="2">
        <v>0</v>
      </c>
      <c r="M20" s="2">
        <v>0</v>
      </c>
      <c r="N20" s="2">
        <v>0</v>
      </c>
      <c r="O20" s="2">
        <v>0</v>
      </c>
      <c r="P20" s="2">
        <v>0</v>
      </c>
      <c r="Q20" s="2">
        <v>0</v>
      </c>
      <c r="R20" s="2">
        <v>0</v>
      </c>
      <c r="S20" s="10">
        <f t="shared" si="2"/>
        <v>0</v>
      </c>
      <c r="T20" s="8">
        <f t="shared" si="3"/>
        <v>0</v>
      </c>
      <c r="U20" s="2">
        <v>0</v>
      </c>
      <c r="V20" s="2">
        <v>0</v>
      </c>
      <c r="W20" s="2">
        <v>0</v>
      </c>
      <c r="X20" s="10">
        <f t="shared" si="8"/>
        <v>0</v>
      </c>
      <c r="Y20" s="8">
        <f t="shared" si="9"/>
        <v>0</v>
      </c>
      <c r="Z20" s="19">
        <f t="shared" si="4"/>
        <v>0</v>
      </c>
      <c r="AA20" s="19">
        <f t="shared" si="10"/>
        <v>0</v>
      </c>
      <c r="AB20" s="11">
        <f t="shared" si="5"/>
        <v>0</v>
      </c>
      <c r="AC20" s="39">
        <v>0</v>
      </c>
      <c r="AD20" s="39">
        <v>0</v>
      </c>
      <c r="AE20" s="31">
        <f t="shared" si="6"/>
        <v>0</v>
      </c>
      <c r="AF20" s="34">
        <f t="shared" si="7"/>
        <v>0</v>
      </c>
    </row>
    <row r="21" spans="1:32" x14ac:dyDescent="0.2">
      <c r="A21" s="14" t="s">
        <v>17</v>
      </c>
      <c r="B21" s="15" t="s">
        <v>17</v>
      </c>
      <c r="C21" s="39">
        <v>0</v>
      </c>
      <c r="D21" s="39">
        <v>0</v>
      </c>
      <c r="E21" s="31">
        <f t="shared" si="1"/>
        <v>0</v>
      </c>
      <c r="F21" s="2">
        <v>0</v>
      </c>
      <c r="G21" s="2">
        <v>0</v>
      </c>
      <c r="H21" s="2">
        <v>0</v>
      </c>
      <c r="I21" s="2">
        <v>0</v>
      </c>
      <c r="J21" s="2">
        <v>0</v>
      </c>
      <c r="K21" s="2">
        <v>0</v>
      </c>
      <c r="L21" s="2">
        <v>0</v>
      </c>
      <c r="M21" s="2">
        <v>0</v>
      </c>
      <c r="N21" s="2">
        <v>0</v>
      </c>
      <c r="O21" s="2">
        <v>0</v>
      </c>
      <c r="P21" s="2">
        <v>0</v>
      </c>
      <c r="Q21" s="2">
        <v>0</v>
      </c>
      <c r="R21" s="2">
        <v>0</v>
      </c>
      <c r="S21" s="10">
        <f t="shared" si="2"/>
        <v>0</v>
      </c>
      <c r="T21" s="8">
        <f t="shared" si="3"/>
        <v>0</v>
      </c>
      <c r="U21" s="2">
        <v>0</v>
      </c>
      <c r="V21" s="2">
        <v>0</v>
      </c>
      <c r="W21" s="2">
        <v>0</v>
      </c>
      <c r="X21" s="10">
        <f t="shared" si="8"/>
        <v>0</v>
      </c>
      <c r="Y21" s="8">
        <f t="shared" si="9"/>
        <v>0</v>
      </c>
      <c r="Z21" s="19">
        <f t="shared" si="4"/>
        <v>0</v>
      </c>
      <c r="AA21" s="19">
        <f t="shared" si="10"/>
        <v>0</v>
      </c>
      <c r="AB21" s="11">
        <f t="shared" si="5"/>
        <v>0</v>
      </c>
      <c r="AC21" s="39">
        <v>0</v>
      </c>
      <c r="AD21" s="39">
        <v>0</v>
      </c>
      <c r="AE21" s="31">
        <f t="shared" si="6"/>
        <v>0</v>
      </c>
      <c r="AF21" s="34">
        <f t="shared" si="7"/>
        <v>0</v>
      </c>
    </row>
    <row r="22" spans="1:32" ht="30" x14ac:dyDescent="0.2">
      <c r="A22" s="14" t="s">
        <v>18</v>
      </c>
      <c r="B22" s="15" t="s">
        <v>26</v>
      </c>
      <c r="C22" s="39">
        <v>0</v>
      </c>
      <c r="D22" s="39">
        <v>0</v>
      </c>
      <c r="E22" s="31">
        <f t="shared" si="1"/>
        <v>0</v>
      </c>
      <c r="F22" s="2">
        <v>0</v>
      </c>
      <c r="G22" s="2">
        <v>306</v>
      </c>
      <c r="H22" s="2">
        <v>851</v>
      </c>
      <c r="I22" s="2">
        <v>0</v>
      </c>
      <c r="J22" s="2">
        <v>0</v>
      </c>
      <c r="K22" s="2">
        <v>0</v>
      </c>
      <c r="L22" s="2">
        <v>0</v>
      </c>
      <c r="M22" s="2">
        <v>0</v>
      </c>
      <c r="N22" s="2">
        <v>450</v>
      </c>
      <c r="O22" s="2">
        <v>558</v>
      </c>
      <c r="P22" s="2">
        <v>748</v>
      </c>
      <c r="Q22" s="2">
        <v>0</v>
      </c>
      <c r="R22" s="2">
        <v>676</v>
      </c>
      <c r="S22" s="10">
        <f t="shared" si="2"/>
        <v>3589</v>
      </c>
      <c r="T22" s="8">
        <f t="shared" si="3"/>
        <v>0.68337173213503677</v>
      </c>
      <c r="U22" s="2">
        <v>0</v>
      </c>
      <c r="V22" s="2">
        <v>0</v>
      </c>
      <c r="W22" s="2">
        <v>0</v>
      </c>
      <c r="X22" s="10">
        <f t="shared" si="8"/>
        <v>0</v>
      </c>
      <c r="Y22" s="8">
        <f t="shared" si="9"/>
        <v>0</v>
      </c>
      <c r="Z22" s="19">
        <f t="shared" si="4"/>
        <v>234.86119690016943</v>
      </c>
      <c r="AA22" s="19">
        <f t="shared" si="10"/>
        <v>0</v>
      </c>
      <c r="AB22" s="11">
        <f t="shared" si="5"/>
        <v>234.86119690016943</v>
      </c>
      <c r="AC22" s="39">
        <v>0</v>
      </c>
      <c r="AD22" s="39">
        <v>0</v>
      </c>
      <c r="AE22" s="31">
        <f t="shared" si="6"/>
        <v>0</v>
      </c>
      <c r="AF22" s="34">
        <f t="shared" si="7"/>
        <v>-234.86119690016943</v>
      </c>
    </row>
    <row r="23" spans="1:32" x14ac:dyDescent="0.2">
      <c r="A23" s="14" t="s">
        <v>19</v>
      </c>
      <c r="B23" s="15" t="s">
        <v>28</v>
      </c>
      <c r="C23" s="39">
        <v>0</v>
      </c>
      <c r="D23" s="39">
        <v>0</v>
      </c>
      <c r="E23" s="31">
        <f t="shared" si="1"/>
        <v>0</v>
      </c>
      <c r="F23" s="2">
        <v>0</v>
      </c>
      <c r="G23" s="2">
        <v>0</v>
      </c>
      <c r="H23" s="2">
        <v>0</v>
      </c>
      <c r="I23" s="2">
        <v>0</v>
      </c>
      <c r="J23" s="2">
        <v>0</v>
      </c>
      <c r="K23" s="2">
        <v>0</v>
      </c>
      <c r="L23" s="2">
        <v>0</v>
      </c>
      <c r="M23" s="2">
        <v>0</v>
      </c>
      <c r="N23" s="2">
        <v>0</v>
      </c>
      <c r="O23" s="2">
        <v>0</v>
      </c>
      <c r="P23" s="2">
        <v>0</v>
      </c>
      <c r="Q23" s="2">
        <v>0</v>
      </c>
      <c r="R23" s="2">
        <v>0</v>
      </c>
      <c r="S23" s="10">
        <f t="shared" si="2"/>
        <v>0</v>
      </c>
      <c r="T23" s="8">
        <f t="shared" si="3"/>
        <v>0</v>
      </c>
      <c r="U23" s="2">
        <v>0</v>
      </c>
      <c r="V23" s="2">
        <v>0</v>
      </c>
      <c r="W23" s="2">
        <v>0</v>
      </c>
      <c r="X23" s="10">
        <f t="shared" si="8"/>
        <v>0</v>
      </c>
      <c r="Y23" s="8">
        <f t="shared" si="9"/>
        <v>0</v>
      </c>
      <c r="Z23" s="19">
        <f t="shared" si="4"/>
        <v>0</v>
      </c>
      <c r="AA23" s="19">
        <f t="shared" si="10"/>
        <v>0</v>
      </c>
      <c r="AB23" s="11">
        <f t="shared" si="5"/>
        <v>0</v>
      </c>
      <c r="AC23" s="39">
        <v>0</v>
      </c>
      <c r="AD23" s="39">
        <v>0</v>
      </c>
      <c r="AE23" s="31">
        <f t="shared" si="6"/>
        <v>0</v>
      </c>
      <c r="AF23" s="34">
        <f t="shared" si="7"/>
        <v>0</v>
      </c>
    </row>
    <row r="24" spans="1:32" x14ac:dyDescent="0.2">
      <c r="A24" s="14" t="s">
        <v>19</v>
      </c>
      <c r="B24" s="15" t="s">
        <v>29</v>
      </c>
      <c r="C24" s="39">
        <v>0</v>
      </c>
      <c r="D24" s="39">
        <v>0</v>
      </c>
      <c r="E24" s="31">
        <f t="shared" si="1"/>
        <v>0</v>
      </c>
      <c r="F24" s="2">
        <v>0</v>
      </c>
      <c r="G24" s="2">
        <v>0</v>
      </c>
      <c r="H24" s="2">
        <v>0</v>
      </c>
      <c r="I24" s="2">
        <v>0</v>
      </c>
      <c r="J24" s="2">
        <v>0</v>
      </c>
      <c r="K24" s="2">
        <v>0</v>
      </c>
      <c r="L24" s="2">
        <v>0</v>
      </c>
      <c r="M24" s="2">
        <v>0</v>
      </c>
      <c r="N24" s="2">
        <v>0</v>
      </c>
      <c r="O24" s="2">
        <v>0</v>
      </c>
      <c r="P24" s="2">
        <v>0</v>
      </c>
      <c r="Q24" s="2">
        <v>0</v>
      </c>
      <c r="R24" s="2">
        <v>0</v>
      </c>
      <c r="S24" s="10">
        <f t="shared" si="2"/>
        <v>0</v>
      </c>
      <c r="T24" s="8">
        <f t="shared" si="3"/>
        <v>0</v>
      </c>
      <c r="U24" s="2">
        <v>1440</v>
      </c>
      <c r="V24" s="2">
        <v>0</v>
      </c>
      <c r="W24" s="2">
        <v>1740</v>
      </c>
      <c r="X24" s="10">
        <f t="shared" si="8"/>
        <v>3180</v>
      </c>
      <c r="Y24" s="8">
        <f t="shared" si="9"/>
        <v>2.7740944936841374</v>
      </c>
      <c r="Z24" s="19">
        <f t="shared" si="4"/>
        <v>0</v>
      </c>
      <c r="AA24" s="19">
        <f t="shared" si="10"/>
        <v>170.93970270081655</v>
      </c>
      <c r="AB24" s="11">
        <f t="shared" si="5"/>
        <v>170.93970270081655</v>
      </c>
      <c r="AC24" s="39">
        <v>0</v>
      </c>
      <c r="AD24" s="39">
        <v>0</v>
      </c>
      <c r="AE24" s="31">
        <f t="shared" si="6"/>
        <v>0</v>
      </c>
      <c r="AF24" s="34">
        <f t="shared" si="7"/>
        <v>-170.93970270081655</v>
      </c>
    </row>
    <row r="25" spans="1:32" x14ac:dyDescent="0.2">
      <c r="A25" s="14" t="s">
        <v>21</v>
      </c>
      <c r="B25" s="15" t="s">
        <v>30</v>
      </c>
      <c r="C25" s="39">
        <v>0</v>
      </c>
      <c r="D25" s="39">
        <v>0</v>
      </c>
      <c r="E25" s="31">
        <f t="shared" si="1"/>
        <v>0</v>
      </c>
      <c r="F25" s="2">
        <v>0</v>
      </c>
      <c r="G25" s="2">
        <v>0</v>
      </c>
      <c r="H25" s="2">
        <v>0</v>
      </c>
      <c r="I25" s="2">
        <v>0</v>
      </c>
      <c r="J25" s="2">
        <v>0</v>
      </c>
      <c r="K25" s="2">
        <v>0</v>
      </c>
      <c r="L25" s="2">
        <v>0</v>
      </c>
      <c r="M25" s="2">
        <v>0</v>
      </c>
      <c r="N25" s="2">
        <v>0</v>
      </c>
      <c r="O25" s="2">
        <v>0</v>
      </c>
      <c r="P25" s="2">
        <v>0</v>
      </c>
      <c r="Q25" s="2">
        <v>0</v>
      </c>
      <c r="R25" s="2">
        <v>0</v>
      </c>
      <c r="S25" s="10">
        <f t="shared" si="2"/>
        <v>0</v>
      </c>
      <c r="T25" s="8">
        <f t="shared" si="3"/>
        <v>0</v>
      </c>
      <c r="U25" s="2">
        <v>0</v>
      </c>
      <c r="V25" s="2">
        <v>0</v>
      </c>
      <c r="W25" s="2">
        <v>0</v>
      </c>
      <c r="X25" s="10">
        <f t="shared" si="8"/>
        <v>0</v>
      </c>
      <c r="Y25" s="8">
        <f t="shared" si="9"/>
        <v>0</v>
      </c>
      <c r="Z25" s="19">
        <f t="shared" si="4"/>
        <v>0</v>
      </c>
      <c r="AA25" s="19">
        <f t="shared" si="10"/>
        <v>0</v>
      </c>
      <c r="AB25" s="11">
        <f t="shared" si="5"/>
        <v>0</v>
      </c>
      <c r="AC25" s="39">
        <v>0</v>
      </c>
      <c r="AD25" s="39">
        <v>0</v>
      </c>
      <c r="AE25" s="31">
        <f t="shared" si="6"/>
        <v>0</v>
      </c>
      <c r="AF25" s="34">
        <f t="shared" si="7"/>
        <v>0</v>
      </c>
    </row>
    <row r="26" spans="1:32" x14ac:dyDescent="0.2">
      <c r="A26" s="14" t="s">
        <v>21</v>
      </c>
      <c r="B26" s="15" t="s">
        <v>31</v>
      </c>
      <c r="C26" s="39">
        <v>0</v>
      </c>
      <c r="D26" s="39">
        <v>0</v>
      </c>
      <c r="E26" s="31">
        <f t="shared" si="1"/>
        <v>0</v>
      </c>
      <c r="F26" s="2">
        <v>0</v>
      </c>
      <c r="G26" s="2">
        <v>0</v>
      </c>
      <c r="H26" s="2">
        <v>0</v>
      </c>
      <c r="I26" s="2">
        <v>0</v>
      </c>
      <c r="J26" s="2">
        <v>0</v>
      </c>
      <c r="K26" s="2">
        <v>0</v>
      </c>
      <c r="L26" s="2">
        <v>0</v>
      </c>
      <c r="M26" s="2">
        <v>0</v>
      </c>
      <c r="N26" s="2">
        <v>0</v>
      </c>
      <c r="O26" s="2">
        <v>0</v>
      </c>
      <c r="P26" s="2">
        <v>0</v>
      </c>
      <c r="Q26" s="2">
        <v>0</v>
      </c>
      <c r="R26" s="2">
        <v>0</v>
      </c>
      <c r="S26" s="10">
        <f t="shared" si="2"/>
        <v>0</v>
      </c>
      <c r="T26" s="8">
        <f t="shared" si="3"/>
        <v>0</v>
      </c>
      <c r="U26" s="2">
        <v>0</v>
      </c>
      <c r="V26" s="2">
        <v>0</v>
      </c>
      <c r="W26" s="2">
        <v>713</v>
      </c>
      <c r="X26" s="10">
        <f t="shared" si="8"/>
        <v>713</v>
      </c>
      <c r="Y26" s="8">
        <f t="shared" si="9"/>
        <v>0.6219903691813804</v>
      </c>
      <c r="Z26" s="19">
        <f t="shared" si="4"/>
        <v>0</v>
      </c>
      <c r="AA26" s="19">
        <f t="shared" si="10"/>
        <v>38.327046548956659</v>
      </c>
      <c r="AB26" s="11">
        <f t="shared" si="5"/>
        <v>38.327046548956659</v>
      </c>
      <c r="AC26" s="39">
        <v>0</v>
      </c>
      <c r="AD26" s="39">
        <v>0</v>
      </c>
      <c r="AE26" s="31">
        <f t="shared" si="6"/>
        <v>0</v>
      </c>
      <c r="AF26" s="34">
        <f t="shared" si="7"/>
        <v>-38.327046548956659</v>
      </c>
    </row>
    <row r="27" spans="1:32" x14ac:dyDescent="0.2">
      <c r="A27" s="14" t="s">
        <v>22</v>
      </c>
      <c r="B27" s="15" t="s">
        <v>32</v>
      </c>
      <c r="C27" s="39">
        <v>0</v>
      </c>
      <c r="D27" s="39">
        <v>0</v>
      </c>
      <c r="E27" s="31">
        <f t="shared" si="1"/>
        <v>0</v>
      </c>
      <c r="F27" s="2">
        <v>0</v>
      </c>
      <c r="G27" s="2">
        <v>0</v>
      </c>
      <c r="H27" s="2">
        <v>0</v>
      </c>
      <c r="I27" s="2">
        <v>0</v>
      </c>
      <c r="J27" s="2">
        <v>0</v>
      </c>
      <c r="K27" s="2">
        <v>0</v>
      </c>
      <c r="L27" s="2">
        <v>0</v>
      </c>
      <c r="M27" s="2">
        <v>0</v>
      </c>
      <c r="N27" s="2">
        <v>0</v>
      </c>
      <c r="O27" s="2">
        <v>0</v>
      </c>
      <c r="P27" s="2">
        <v>0</v>
      </c>
      <c r="Q27" s="2">
        <v>0</v>
      </c>
      <c r="R27" s="2">
        <v>0</v>
      </c>
      <c r="S27" s="10">
        <f t="shared" si="2"/>
        <v>0</v>
      </c>
      <c r="T27" s="8">
        <f t="shared" si="3"/>
        <v>0</v>
      </c>
      <c r="U27" s="2">
        <v>0</v>
      </c>
      <c r="V27" s="2">
        <v>0</v>
      </c>
      <c r="W27" s="2">
        <v>0</v>
      </c>
      <c r="X27" s="10">
        <f t="shared" si="8"/>
        <v>0</v>
      </c>
      <c r="Y27" s="8">
        <f t="shared" si="9"/>
        <v>0</v>
      </c>
      <c r="Z27" s="19">
        <f t="shared" si="4"/>
        <v>0</v>
      </c>
      <c r="AA27" s="19">
        <f t="shared" si="10"/>
        <v>0</v>
      </c>
      <c r="AB27" s="11">
        <f t="shared" si="5"/>
        <v>0</v>
      </c>
      <c r="AC27" s="39">
        <v>0</v>
      </c>
      <c r="AD27" s="39">
        <v>0</v>
      </c>
      <c r="AE27" s="31">
        <f t="shared" si="6"/>
        <v>0</v>
      </c>
      <c r="AF27" s="34">
        <f t="shared" si="7"/>
        <v>0</v>
      </c>
    </row>
    <row r="28" spans="1:32" x14ac:dyDescent="0.2">
      <c r="A28" s="14" t="s">
        <v>22</v>
      </c>
      <c r="B28" s="15" t="s">
        <v>33</v>
      </c>
      <c r="C28" s="39">
        <v>0</v>
      </c>
      <c r="D28" s="39">
        <v>0</v>
      </c>
      <c r="E28" s="31">
        <f t="shared" si="1"/>
        <v>0</v>
      </c>
      <c r="F28" s="2">
        <v>0</v>
      </c>
      <c r="G28" s="2">
        <v>0</v>
      </c>
      <c r="H28" s="2">
        <v>0</v>
      </c>
      <c r="I28" s="2">
        <v>0</v>
      </c>
      <c r="J28" s="2">
        <v>0</v>
      </c>
      <c r="K28" s="2">
        <v>0</v>
      </c>
      <c r="L28" s="2">
        <v>0</v>
      </c>
      <c r="M28" s="2">
        <v>0</v>
      </c>
      <c r="N28" s="2">
        <v>0</v>
      </c>
      <c r="O28" s="2">
        <v>0</v>
      </c>
      <c r="P28" s="2">
        <v>0</v>
      </c>
      <c r="Q28" s="2">
        <v>0</v>
      </c>
      <c r="R28" s="2">
        <v>0</v>
      </c>
      <c r="S28" s="10">
        <f t="shared" si="2"/>
        <v>0</v>
      </c>
      <c r="T28" s="8">
        <f t="shared" si="3"/>
        <v>0</v>
      </c>
      <c r="U28" s="2">
        <v>988</v>
      </c>
      <c r="V28" s="2">
        <v>0</v>
      </c>
      <c r="W28" s="2">
        <v>1890</v>
      </c>
      <c r="X28" s="10">
        <f t="shared" si="8"/>
        <v>2878</v>
      </c>
      <c r="Y28" s="8">
        <f t="shared" si="9"/>
        <v>2.5106427524600461</v>
      </c>
      <c r="Z28" s="19">
        <f t="shared" si="4"/>
        <v>0</v>
      </c>
      <c r="AA28" s="19">
        <f t="shared" si="10"/>
        <v>154.70580640658804</v>
      </c>
      <c r="AB28" s="11">
        <f t="shared" si="5"/>
        <v>154.70580640658804</v>
      </c>
      <c r="AC28" s="39">
        <v>0</v>
      </c>
      <c r="AD28" s="39">
        <v>0</v>
      </c>
      <c r="AE28" s="31">
        <f t="shared" si="6"/>
        <v>0</v>
      </c>
      <c r="AF28" s="34">
        <f t="shared" si="7"/>
        <v>-154.70580640658804</v>
      </c>
    </row>
    <row r="29" spans="1:32" x14ac:dyDescent="0.2">
      <c r="A29" s="14" t="s">
        <v>22</v>
      </c>
      <c r="B29" s="15" t="s">
        <v>34</v>
      </c>
      <c r="C29" s="39">
        <v>851</v>
      </c>
      <c r="D29" s="39">
        <v>0</v>
      </c>
      <c r="E29" s="31">
        <f t="shared" si="1"/>
        <v>851</v>
      </c>
      <c r="F29" s="2">
        <v>1155</v>
      </c>
      <c r="G29" s="2">
        <v>0</v>
      </c>
      <c r="H29" s="2">
        <v>1688</v>
      </c>
      <c r="I29" s="2">
        <v>784</v>
      </c>
      <c r="J29" s="2">
        <v>841</v>
      </c>
      <c r="K29" s="2">
        <v>0</v>
      </c>
      <c r="L29" s="2">
        <v>851</v>
      </c>
      <c r="M29" s="2">
        <v>0</v>
      </c>
      <c r="N29" s="2">
        <v>0</v>
      </c>
      <c r="O29" s="2">
        <v>0</v>
      </c>
      <c r="P29" s="2">
        <v>968</v>
      </c>
      <c r="Q29" s="2">
        <v>0</v>
      </c>
      <c r="R29" s="2">
        <v>1728</v>
      </c>
      <c r="S29" s="10">
        <f t="shared" si="2"/>
        <v>8015</v>
      </c>
      <c r="T29" s="8">
        <f t="shared" si="3"/>
        <v>1.5261143586130732</v>
      </c>
      <c r="U29" s="2">
        <v>0</v>
      </c>
      <c r="V29" s="2">
        <v>0</v>
      </c>
      <c r="W29" s="2">
        <v>0</v>
      </c>
      <c r="X29" s="10">
        <f t="shared" si="8"/>
        <v>0</v>
      </c>
      <c r="Y29" s="8">
        <f t="shared" si="9"/>
        <v>0</v>
      </c>
      <c r="Z29" s="19">
        <f t="shared" si="4"/>
        <v>524.49498276814097</v>
      </c>
      <c r="AA29" s="19">
        <f t="shared" si="10"/>
        <v>0</v>
      </c>
      <c r="AB29" s="11">
        <f t="shared" si="5"/>
        <v>524.49498276814097</v>
      </c>
      <c r="AC29" s="39">
        <v>0</v>
      </c>
      <c r="AD29" s="39">
        <v>0</v>
      </c>
      <c r="AE29" s="31">
        <f t="shared" si="6"/>
        <v>0</v>
      </c>
      <c r="AF29" s="34">
        <f t="shared" si="7"/>
        <v>-524.49498276814097</v>
      </c>
    </row>
    <row r="30" spans="1:32" x14ac:dyDescent="0.2">
      <c r="A30" s="14" t="s">
        <v>24</v>
      </c>
      <c r="B30" s="15" t="s">
        <v>35</v>
      </c>
      <c r="C30" s="39">
        <v>0</v>
      </c>
      <c r="D30" s="39">
        <v>0</v>
      </c>
      <c r="E30" s="31">
        <f t="shared" si="1"/>
        <v>0</v>
      </c>
      <c r="F30" s="2">
        <v>0</v>
      </c>
      <c r="G30" s="2">
        <v>0</v>
      </c>
      <c r="H30" s="2">
        <v>0</v>
      </c>
      <c r="I30" s="2">
        <v>0</v>
      </c>
      <c r="J30" s="2">
        <v>0</v>
      </c>
      <c r="K30" s="2">
        <v>0</v>
      </c>
      <c r="L30" s="2">
        <v>0</v>
      </c>
      <c r="M30" s="2">
        <v>0</v>
      </c>
      <c r="N30" s="2">
        <v>0</v>
      </c>
      <c r="O30" s="2">
        <v>0</v>
      </c>
      <c r="P30" s="2">
        <v>0</v>
      </c>
      <c r="Q30" s="2">
        <v>0</v>
      </c>
      <c r="R30" s="2">
        <v>0</v>
      </c>
      <c r="S30" s="10">
        <f t="shared" si="2"/>
        <v>0</v>
      </c>
      <c r="T30" s="8">
        <f t="shared" si="3"/>
        <v>0</v>
      </c>
      <c r="U30" s="2">
        <v>0</v>
      </c>
      <c r="V30" s="2">
        <v>0</v>
      </c>
      <c r="W30" s="2">
        <v>0</v>
      </c>
      <c r="X30" s="10">
        <f t="shared" si="8"/>
        <v>0</v>
      </c>
      <c r="Y30" s="8">
        <f t="shared" si="9"/>
        <v>0</v>
      </c>
      <c r="Z30" s="19">
        <f t="shared" si="4"/>
        <v>0</v>
      </c>
      <c r="AA30" s="19">
        <f t="shared" si="10"/>
        <v>0</v>
      </c>
      <c r="AB30" s="11">
        <f t="shared" si="5"/>
        <v>0</v>
      </c>
      <c r="AC30" s="39">
        <v>0</v>
      </c>
      <c r="AD30" s="39">
        <v>0</v>
      </c>
      <c r="AE30" s="31">
        <f t="shared" si="6"/>
        <v>0</v>
      </c>
      <c r="AF30" s="34">
        <f t="shared" si="7"/>
        <v>0</v>
      </c>
    </row>
    <row r="31" spans="1:32" x14ac:dyDescent="0.2">
      <c r="A31" s="14" t="s">
        <v>24</v>
      </c>
      <c r="B31" s="15" t="s">
        <v>36</v>
      </c>
      <c r="C31" s="39">
        <v>0</v>
      </c>
      <c r="D31" s="39">
        <v>0</v>
      </c>
      <c r="E31" s="31">
        <f t="shared" si="1"/>
        <v>0</v>
      </c>
      <c r="F31" s="2">
        <v>0</v>
      </c>
      <c r="G31" s="2">
        <v>0</v>
      </c>
      <c r="H31" s="2">
        <v>0</v>
      </c>
      <c r="I31" s="2">
        <v>0</v>
      </c>
      <c r="J31" s="2">
        <v>0</v>
      </c>
      <c r="K31" s="2">
        <v>0</v>
      </c>
      <c r="L31" s="2">
        <v>0</v>
      </c>
      <c r="M31" s="2">
        <v>0</v>
      </c>
      <c r="N31" s="2">
        <v>0</v>
      </c>
      <c r="O31" s="2">
        <v>0</v>
      </c>
      <c r="P31" s="2">
        <v>0</v>
      </c>
      <c r="Q31" s="2">
        <v>0</v>
      </c>
      <c r="R31" s="2">
        <v>0</v>
      </c>
      <c r="S31" s="10">
        <f t="shared" si="2"/>
        <v>0</v>
      </c>
      <c r="T31" s="8">
        <f t="shared" si="3"/>
        <v>0</v>
      </c>
      <c r="U31" s="2">
        <v>0</v>
      </c>
      <c r="V31" s="2">
        <v>0</v>
      </c>
      <c r="W31" s="2">
        <v>0</v>
      </c>
      <c r="X31" s="10">
        <f t="shared" si="8"/>
        <v>0</v>
      </c>
      <c r="Y31" s="8">
        <f t="shared" si="9"/>
        <v>0</v>
      </c>
      <c r="Z31" s="19">
        <f t="shared" si="4"/>
        <v>0</v>
      </c>
      <c r="AA31" s="19">
        <f t="shared" si="10"/>
        <v>0</v>
      </c>
      <c r="AB31" s="11">
        <f t="shared" si="5"/>
        <v>0</v>
      </c>
      <c r="AC31" s="39">
        <v>0</v>
      </c>
      <c r="AD31" s="39">
        <v>0</v>
      </c>
      <c r="AE31" s="31">
        <f t="shared" si="6"/>
        <v>0</v>
      </c>
      <c r="AF31" s="34">
        <f t="shared" si="7"/>
        <v>0</v>
      </c>
    </row>
    <row r="32" spans="1:32" x14ac:dyDescent="0.2">
      <c r="A32" s="14" t="s">
        <v>24</v>
      </c>
      <c r="B32" s="15" t="s">
        <v>37</v>
      </c>
      <c r="C32" s="39">
        <v>0</v>
      </c>
      <c r="D32" s="39">
        <v>0</v>
      </c>
      <c r="E32" s="31">
        <f t="shared" si="1"/>
        <v>0</v>
      </c>
      <c r="F32" s="2">
        <v>0</v>
      </c>
      <c r="G32" s="2">
        <v>0</v>
      </c>
      <c r="H32" s="2">
        <v>0</v>
      </c>
      <c r="I32" s="2">
        <v>0</v>
      </c>
      <c r="J32" s="2">
        <v>0</v>
      </c>
      <c r="K32" s="2">
        <v>0</v>
      </c>
      <c r="L32" s="2">
        <v>0</v>
      </c>
      <c r="M32" s="2">
        <v>0</v>
      </c>
      <c r="N32" s="2">
        <v>0</v>
      </c>
      <c r="O32" s="2">
        <v>0</v>
      </c>
      <c r="P32" s="2">
        <v>0</v>
      </c>
      <c r="Q32" s="2">
        <v>0</v>
      </c>
      <c r="R32" s="2">
        <v>0</v>
      </c>
      <c r="S32" s="10">
        <f t="shared" si="2"/>
        <v>0</v>
      </c>
      <c r="T32" s="8">
        <f t="shared" si="3"/>
        <v>0</v>
      </c>
      <c r="U32" s="2">
        <v>0</v>
      </c>
      <c r="V32" s="2">
        <v>897</v>
      </c>
      <c r="W32" s="2">
        <v>0</v>
      </c>
      <c r="X32" s="10">
        <f t="shared" si="8"/>
        <v>897</v>
      </c>
      <c r="Y32" s="8">
        <f t="shared" si="9"/>
        <v>0.7825040128410915</v>
      </c>
      <c r="Z32" s="19">
        <f t="shared" si="4"/>
        <v>0</v>
      </c>
      <c r="AA32" s="19">
        <f t="shared" si="10"/>
        <v>48.217897271268058</v>
      </c>
      <c r="AB32" s="11">
        <f t="shared" si="5"/>
        <v>48.217897271268058</v>
      </c>
      <c r="AC32" s="39">
        <v>0</v>
      </c>
      <c r="AD32" s="39">
        <v>0</v>
      </c>
      <c r="AE32" s="31">
        <f t="shared" si="6"/>
        <v>0</v>
      </c>
      <c r="AF32" s="34">
        <f t="shared" si="7"/>
        <v>-48.217897271268058</v>
      </c>
    </row>
    <row r="33" spans="1:32" ht="17" thickBot="1" x14ac:dyDescent="0.25">
      <c r="A33" s="25" t="s">
        <v>25</v>
      </c>
      <c r="B33" s="20" t="s">
        <v>25</v>
      </c>
      <c r="C33" s="40">
        <v>0</v>
      </c>
      <c r="D33" s="41">
        <v>0</v>
      </c>
      <c r="E33" s="31">
        <f t="shared" si="1"/>
        <v>0</v>
      </c>
      <c r="F33" s="2">
        <v>0</v>
      </c>
      <c r="G33" s="2">
        <v>0</v>
      </c>
      <c r="H33" s="2">
        <v>0</v>
      </c>
      <c r="I33" s="2">
        <v>0</v>
      </c>
      <c r="J33" s="2">
        <v>0</v>
      </c>
      <c r="K33" s="2">
        <v>0</v>
      </c>
      <c r="L33" s="2">
        <v>0</v>
      </c>
      <c r="M33" s="2">
        <v>0</v>
      </c>
      <c r="N33" s="2">
        <v>0</v>
      </c>
      <c r="O33" s="2">
        <v>0</v>
      </c>
      <c r="P33" s="2">
        <v>0</v>
      </c>
      <c r="Q33" s="2">
        <v>0</v>
      </c>
      <c r="R33" s="2">
        <v>0</v>
      </c>
      <c r="S33" s="22">
        <f t="shared" si="2"/>
        <v>0</v>
      </c>
      <c r="T33" s="23">
        <f t="shared" si="3"/>
        <v>0</v>
      </c>
      <c r="U33" s="2">
        <v>928</v>
      </c>
      <c r="V33" s="2">
        <v>0</v>
      </c>
      <c r="W33" s="2">
        <v>0</v>
      </c>
      <c r="X33" s="10">
        <f t="shared" si="8"/>
        <v>928</v>
      </c>
      <c r="Y33" s="8">
        <f t="shared" si="9"/>
        <v>0.80954707237071677</v>
      </c>
      <c r="Z33" s="24">
        <f t="shared" si="4"/>
        <v>0</v>
      </c>
      <c r="AA33" s="19">
        <f t="shared" si="10"/>
        <v>49.884290599483563</v>
      </c>
      <c r="AB33" s="11">
        <f t="shared" si="5"/>
        <v>49.884290599483563</v>
      </c>
      <c r="AC33" s="39">
        <v>0</v>
      </c>
      <c r="AD33" s="39">
        <v>0</v>
      </c>
      <c r="AE33" s="31">
        <f t="shared" si="6"/>
        <v>0</v>
      </c>
      <c r="AF33" s="34">
        <f t="shared" si="7"/>
        <v>-49.884290599483563</v>
      </c>
    </row>
    <row r="34" spans="1:32" ht="17" thickTop="1" x14ac:dyDescent="0.2">
      <c r="A34" s="53" t="s">
        <v>27</v>
      </c>
      <c r="B34" s="54"/>
      <c r="C34" s="42">
        <f t="shared" ref="C34:D34" si="11">SUM(C8:C33)</f>
        <v>2624</v>
      </c>
      <c r="D34" s="42">
        <f t="shared" si="11"/>
        <v>0</v>
      </c>
      <c r="E34" s="33">
        <f t="shared" si="1"/>
        <v>2624</v>
      </c>
      <c r="F34" s="29">
        <f>SUM(F8:F33)</f>
        <v>1848</v>
      </c>
      <c r="G34" s="29">
        <f t="shared" ref="G34:S34" si="12">SUM(G8:G33)</f>
        <v>1194</v>
      </c>
      <c r="H34" s="29">
        <f t="shared" si="12"/>
        <v>4318</v>
      </c>
      <c r="I34" s="29">
        <f t="shared" si="12"/>
        <v>1714</v>
      </c>
      <c r="J34" s="29">
        <f t="shared" si="12"/>
        <v>1682</v>
      </c>
      <c r="K34" s="29">
        <f t="shared" si="12"/>
        <v>0</v>
      </c>
      <c r="L34" s="29">
        <f t="shared" si="12"/>
        <v>2624</v>
      </c>
      <c r="M34" s="29">
        <f t="shared" si="12"/>
        <v>828</v>
      </c>
      <c r="N34" s="29">
        <f t="shared" si="12"/>
        <v>450</v>
      </c>
      <c r="O34" s="29">
        <f t="shared" ref="O34" si="13">SUM(O8:O33)</f>
        <v>2098</v>
      </c>
      <c r="P34" s="29">
        <f t="shared" ref="P34" si="14">SUM(P8:P33)</f>
        <v>1716</v>
      </c>
      <c r="Q34" s="29">
        <f t="shared" ref="Q34" si="15">SUM(Q8:Q33)</f>
        <v>0</v>
      </c>
      <c r="R34" s="29">
        <f t="shared" ref="R34" si="16">SUM(R8:R33)</f>
        <v>2404</v>
      </c>
      <c r="S34" s="42">
        <f t="shared" si="12"/>
        <v>20876</v>
      </c>
      <c r="T34" s="29" t="s">
        <v>2</v>
      </c>
      <c r="U34" s="29">
        <f t="shared" ref="U34:X34" si="17">SUM(U8:U33)</f>
        <v>5252</v>
      </c>
      <c r="V34" s="29">
        <f t="shared" si="17"/>
        <v>1771</v>
      </c>
      <c r="W34" s="29">
        <f t="shared" si="17"/>
        <v>10007</v>
      </c>
      <c r="X34" s="29">
        <f t="shared" si="17"/>
        <v>17030</v>
      </c>
      <c r="Y34" s="29" t="s">
        <v>2</v>
      </c>
      <c r="Z34" s="42">
        <f>SUM(Z8:Z33)</f>
        <v>1366.1082046497456</v>
      </c>
      <c r="AA34" s="42">
        <f>SUM(AA8:AA33)</f>
        <v>915.44123804871242</v>
      </c>
      <c r="AB34" s="33">
        <f t="shared" ref="AB34:AF34" si="18">SUM(AB8:AB33)</f>
        <v>2281.5494426984578</v>
      </c>
      <c r="AC34" s="42">
        <f t="shared" si="18"/>
        <v>945</v>
      </c>
      <c r="AD34" s="42">
        <f t="shared" si="18"/>
        <v>0</v>
      </c>
      <c r="AE34" s="33">
        <f t="shared" si="18"/>
        <v>945</v>
      </c>
      <c r="AF34" s="33">
        <f t="shared" si="18"/>
        <v>-1336.5494426984583</v>
      </c>
    </row>
    <row r="35" spans="1:32" x14ac:dyDescent="0.2">
      <c r="B35" s="1"/>
    </row>
    <row r="36" spans="1:32" x14ac:dyDescent="0.2">
      <c r="N36" s="3"/>
      <c r="O36" s="3"/>
      <c r="P36" s="3"/>
      <c r="Q36" s="3"/>
      <c r="R36" s="3"/>
      <c r="U36" s="3"/>
      <c r="V36" s="3"/>
      <c r="W36" s="3"/>
    </row>
  </sheetData>
  <mergeCells count="13">
    <mergeCell ref="AB6:AB7"/>
    <mergeCell ref="AC6:AE6"/>
    <mergeCell ref="AF6:AF7"/>
    <mergeCell ref="A34:B34"/>
    <mergeCell ref="F2:S2"/>
    <mergeCell ref="U2:X2"/>
    <mergeCell ref="C6:E6"/>
    <mergeCell ref="F6:S6"/>
    <mergeCell ref="T6:T7"/>
    <mergeCell ref="U6:X6"/>
    <mergeCell ref="Y6:Y7"/>
    <mergeCell ref="Z6:Z7"/>
    <mergeCell ref="AA6:AA7"/>
  </mergeCells>
  <pageMargins left="0.7" right="0.7" top="0.75" bottom="0.75" header="0.3" footer="0.3"/>
  <pageSetup scale="22"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F7D5D-926C-9842-A500-06C3BB846AD2}">
  <sheetPr>
    <pageSetUpPr fitToPage="1"/>
  </sheetPr>
  <dimension ref="A1:AC36"/>
  <sheetViews>
    <sheetView zoomScale="96" zoomScaleNormal="100" workbookViewId="0">
      <pane xSplit="2" ySplit="7" topLeftCell="C8" activePane="bottomRight" state="frozen"/>
      <selection pane="topRight" activeCell="C1" sqref="C1"/>
      <selection pane="bottomLeft" activeCell="A10" sqref="A10"/>
      <selection pane="bottomRight" activeCell="B6" sqref="B6"/>
    </sheetView>
  </sheetViews>
  <sheetFormatPr baseColWidth="10" defaultColWidth="11" defaultRowHeight="16" x14ac:dyDescent="0.2"/>
  <cols>
    <col min="1" max="1" width="24.6640625" style="4" customWidth="1"/>
    <col min="2" max="2" width="27.6640625" style="4" customWidth="1"/>
    <col min="3" max="5" width="14" style="1" customWidth="1"/>
    <col min="6" max="6" width="13.1640625" style="1" customWidth="1"/>
    <col min="7" max="15" width="10.6640625" style="1" customWidth="1"/>
    <col min="16" max="16" width="11.83203125" style="1" customWidth="1"/>
    <col min="17" max="17" width="16.83203125" style="1" customWidth="1"/>
    <col min="18" max="18" width="21.5" style="1" customWidth="1"/>
    <col min="19" max="20" width="10.6640625" style="1" customWidth="1"/>
    <col min="21" max="21" width="15.5" style="1" customWidth="1"/>
    <col min="22" max="22" width="21.5" style="1" customWidth="1"/>
    <col min="23" max="23" width="13.33203125" style="1" customWidth="1"/>
    <col min="24" max="25" width="14.83203125" style="1" customWidth="1"/>
    <col min="26" max="28" width="14" style="1" customWidth="1"/>
    <col min="29" max="29" width="13.83203125" style="1" customWidth="1"/>
    <col min="30" max="47" width="11" style="1" customWidth="1"/>
    <col min="48" max="16384" width="11" style="1"/>
  </cols>
  <sheetData>
    <row r="1" spans="1:29" x14ac:dyDescent="0.2">
      <c r="A1" s="17" t="s">
        <v>0</v>
      </c>
      <c r="B1" s="1"/>
      <c r="F1" s="6"/>
      <c r="G1" s="5"/>
      <c r="H1" s="5"/>
      <c r="I1" s="5"/>
      <c r="J1" s="5"/>
      <c r="K1" s="5"/>
      <c r="L1" s="5"/>
      <c r="M1" s="5"/>
      <c r="N1" s="5"/>
      <c r="O1" s="5"/>
      <c r="P1" s="5"/>
      <c r="Q1" s="5"/>
      <c r="R1" s="5"/>
      <c r="S1" s="5"/>
      <c r="T1" s="5"/>
      <c r="U1" s="5"/>
      <c r="V1" s="5"/>
      <c r="W1" s="5"/>
      <c r="X1" s="5"/>
      <c r="Y1" s="5"/>
    </row>
    <row r="2" spans="1:29" x14ac:dyDescent="0.2">
      <c r="A2" s="13" t="s">
        <v>143</v>
      </c>
      <c r="B2" s="12"/>
      <c r="F2" s="65" t="s">
        <v>78</v>
      </c>
      <c r="G2" s="65"/>
      <c r="H2" s="65"/>
      <c r="I2" s="65"/>
      <c r="J2" s="65"/>
      <c r="K2" s="65"/>
      <c r="L2" s="65"/>
      <c r="M2" s="65"/>
      <c r="N2" s="65"/>
      <c r="O2" s="65"/>
      <c r="P2" s="65"/>
      <c r="Q2" s="65"/>
      <c r="R2" s="5"/>
      <c r="S2" s="65" t="s">
        <v>79</v>
      </c>
      <c r="T2" s="65"/>
      <c r="U2" s="65"/>
      <c r="V2" s="5"/>
      <c r="W2" s="5"/>
      <c r="X2" s="5"/>
      <c r="Y2" s="5"/>
    </row>
    <row r="3" spans="1:29" ht="30" customHeight="1" x14ac:dyDescent="0.2">
      <c r="A3" s="7"/>
      <c r="B3" s="1"/>
      <c r="F3" s="18" t="s">
        <v>111</v>
      </c>
      <c r="G3" s="18" t="s">
        <v>112</v>
      </c>
      <c r="H3" s="18" t="s">
        <v>113</v>
      </c>
      <c r="I3" s="18" t="s">
        <v>114</v>
      </c>
      <c r="J3" s="18" t="s">
        <v>115</v>
      </c>
      <c r="K3" s="18" t="s">
        <v>116</v>
      </c>
      <c r="L3" s="18" t="s">
        <v>117</v>
      </c>
      <c r="M3" s="18" t="s">
        <v>118</v>
      </c>
      <c r="N3" s="18" t="s">
        <v>119</v>
      </c>
      <c r="O3" s="18" t="s">
        <v>120</v>
      </c>
      <c r="P3" s="18" t="s">
        <v>121</v>
      </c>
      <c r="Q3" s="18" t="s">
        <v>63</v>
      </c>
      <c r="R3" s="17" t="s">
        <v>144</v>
      </c>
      <c r="S3" s="18" t="s">
        <v>95</v>
      </c>
      <c r="T3" s="18" t="s">
        <v>96</v>
      </c>
      <c r="U3" s="18" t="s">
        <v>69</v>
      </c>
      <c r="V3" s="17" t="s">
        <v>145</v>
      </c>
      <c r="W3" s="5"/>
      <c r="X3" s="5"/>
      <c r="Y3" s="5"/>
    </row>
    <row r="4" spans="1:29" ht="30" x14ac:dyDescent="0.2">
      <c r="A4" s="7"/>
      <c r="B4" s="1"/>
      <c r="E4" s="17" t="s">
        <v>53</v>
      </c>
      <c r="F4" s="27">
        <v>338.37</v>
      </c>
      <c r="G4" s="27">
        <v>216.69</v>
      </c>
      <c r="H4" s="27">
        <v>325.64999999999998</v>
      </c>
      <c r="I4" s="27">
        <v>246.39</v>
      </c>
      <c r="J4" s="27">
        <v>416.4</v>
      </c>
      <c r="K4" s="27">
        <v>476.72</v>
      </c>
      <c r="L4" s="27">
        <v>780.23</v>
      </c>
      <c r="M4" s="27">
        <v>603.79</v>
      </c>
      <c r="N4" s="27">
        <v>351.13</v>
      </c>
      <c r="O4" s="27">
        <v>414.24</v>
      </c>
      <c r="P4" s="27">
        <v>377.29</v>
      </c>
      <c r="Q4" s="28">
        <f>SUM(F4:P4)</f>
        <v>4546.8999999999996</v>
      </c>
      <c r="R4" s="16">
        <v>133.69</v>
      </c>
      <c r="S4" s="27">
        <v>570.79</v>
      </c>
      <c r="T4" s="27">
        <v>721.44</v>
      </c>
      <c r="U4" s="28">
        <f>SUM(S4:T4)</f>
        <v>1292.23</v>
      </c>
      <c r="V4" s="16">
        <v>34.35</v>
      </c>
      <c r="W4" s="5"/>
      <c r="X4" s="5"/>
      <c r="Y4" s="5"/>
    </row>
    <row r="5" spans="1:29" x14ac:dyDescent="0.2">
      <c r="A5" s="7"/>
      <c r="B5" s="12"/>
      <c r="F5" s="5"/>
      <c r="G5" s="5"/>
      <c r="H5" s="5"/>
      <c r="I5" s="5"/>
      <c r="J5" s="5"/>
      <c r="K5" s="5"/>
      <c r="L5" s="5"/>
      <c r="M5" s="5"/>
      <c r="N5" s="5"/>
      <c r="O5" s="5"/>
      <c r="P5" s="5"/>
      <c r="Q5" s="5"/>
      <c r="R5" s="5"/>
      <c r="S5" s="5"/>
      <c r="T5" s="5"/>
      <c r="U5" s="5"/>
      <c r="V5" s="5"/>
      <c r="W5" s="5"/>
      <c r="X5" s="5"/>
      <c r="Y5" s="5"/>
    </row>
    <row r="6" spans="1:29" s="4" customFormat="1" ht="45" customHeight="1" x14ac:dyDescent="0.2">
      <c r="A6" s="12"/>
      <c r="B6" s="7"/>
      <c r="C6" s="61" t="s">
        <v>55</v>
      </c>
      <c r="D6" s="61"/>
      <c r="E6" s="61"/>
      <c r="F6" s="65" t="s">
        <v>66</v>
      </c>
      <c r="G6" s="65"/>
      <c r="H6" s="65"/>
      <c r="I6" s="65"/>
      <c r="J6" s="65"/>
      <c r="K6" s="65"/>
      <c r="L6" s="65"/>
      <c r="M6" s="65"/>
      <c r="N6" s="65"/>
      <c r="O6" s="65"/>
      <c r="P6" s="65"/>
      <c r="Q6" s="65"/>
      <c r="R6" s="59" t="s">
        <v>64</v>
      </c>
      <c r="S6" s="66" t="s">
        <v>70</v>
      </c>
      <c r="T6" s="67"/>
      <c r="U6" s="68"/>
      <c r="V6" s="59" t="s">
        <v>72</v>
      </c>
      <c r="W6" s="59" t="s">
        <v>154</v>
      </c>
      <c r="X6" s="59" t="s">
        <v>155</v>
      </c>
      <c r="Y6" s="59" t="s">
        <v>73</v>
      </c>
      <c r="Z6" s="61" t="s">
        <v>52</v>
      </c>
      <c r="AA6" s="61"/>
      <c r="AB6" s="61"/>
      <c r="AC6" s="62" t="s">
        <v>54</v>
      </c>
    </row>
    <row r="7" spans="1:29" ht="61" customHeight="1" x14ac:dyDescent="0.2">
      <c r="A7" s="17" t="s">
        <v>48</v>
      </c>
      <c r="B7" s="17" t="s">
        <v>46</v>
      </c>
      <c r="C7" s="38" t="s">
        <v>146</v>
      </c>
      <c r="D7" s="38" t="s">
        <v>147</v>
      </c>
      <c r="E7" s="38" t="s">
        <v>1</v>
      </c>
      <c r="F7" s="18" t="s">
        <v>111</v>
      </c>
      <c r="G7" s="18" t="s">
        <v>112</v>
      </c>
      <c r="H7" s="18" t="s">
        <v>113</v>
      </c>
      <c r="I7" s="18" t="s">
        <v>114</v>
      </c>
      <c r="J7" s="18" t="s">
        <v>115</v>
      </c>
      <c r="K7" s="18" t="s">
        <v>116</v>
      </c>
      <c r="L7" s="18" t="s">
        <v>117</v>
      </c>
      <c r="M7" s="18" t="s">
        <v>118</v>
      </c>
      <c r="N7" s="18" t="s">
        <v>119</v>
      </c>
      <c r="O7" s="18" t="s">
        <v>120</v>
      </c>
      <c r="P7" s="18" t="s">
        <v>121</v>
      </c>
      <c r="Q7" s="37" t="s">
        <v>76</v>
      </c>
      <c r="R7" s="60"/>
      <c r="S7" s="18" t="str">
        <f>S3</f>
        <v>Bret Harte</v>
      </c>
      <c r="T7" s="18" t="str">
        <f t="shared" ref="T7" si="0">T3</f>
        <v>Montera</v>
      </c>
      <c r="U7" s="17" t="s">
        <v>77</v>
      </c>
      <c r="V7" s="60"/>
      <c r="W7" s="60"/>
      <c r="X7" s="60"/>
      <c r="Y7" s="60"/>
      <c r="Z7" s="38" t="s">
        <v>146</v>
      </c>
      <c r="AA7" s="38" t="s">
        <v>147</v>
      </c>
      <c r="AB7" s="38" t="s">
        <v>1</v>
      </c>
      <c r="AC7" s="63"/>
    </row>
    <row r="8" spans="1:29" x14ac:dyDescent="0.2">
      <c r="A8" s="14" t="s">
        <v>3</v>
      </c>
      <c r="B8" s="15" t="s">
        <v>4</v>
      </c>
      <c r="C8" s="39">
        <v>0</v>
      </c>
      <c r="D8" s="39">
        <v>0</v>
      </c>
      <c r="E8" s="31">
        <f t="shared" ref="E8:E34" si="1">SUM(C8:D8)</f>
        <v>0</v>
      </c>
      <c r="F8" s="2">
        <v>0</v>
      </c>
      <c r="G8" s="2">
        <v>0</v>
      </c>
      <c r="H8" s="2">
        <v>0</v>
      </c>
      <c r="I8" s="2">
        <v>0</v>
      </c>
      <c r="J8" s="2">
        <v>0</v>
      </c>
      <c r="K8" s="2">
        <v>0</v>
      </c>
      <c r="L8" s="2">
        <v>0</v>
      </c>
      <c r="M8" s="2">
        <v>0</v>
      </c>
      <c r="N8" s="2">
        <v>1700</v>
      </c>
      <c r="O8" s="2">
        <v>0</v>
      </c>
      <c r="P8" s="2">
        <v>0</v>
      </c>
      <c r="Q8" s="10">
        <f t="shared" ref="Q8:Q33" si="2">SUM(F8:P8)</f>
        <v>1700</v>
      </c>
      <c r="R8" s="8">
        <f t="shared" ref="R8:R33" si="3">Q8/$Q$4</f>
        <v>0.37388110580835299</v>
      </c>
      <c r="S8" s="2">
        <v>0</v>
      </c>
      <c r="T8" s="2">
        <v>0</v>
      </c>
      <c r="U8" s="10">
        <f t="shared" ref="U8:U33" si="4">SUM(S8:T8)</f>
        <v>0</v>
      </c>
      <c r="V8" s="8">
        <f>U8/$U$4</f>
        <v>0</v>
      </c>
      <c r="W8" s="19">
        <f t="shared" ref="W8:W33" si="5">R8*$R$4</f>
        <v>49.984165035518707</v>
      </c>
      <c r="X8" s="19">
        <f>V8*$V$4</f>
        <v>0</v>
      </c>
      <c r="Y8" s="11">
        <f t="shared" ref="Y8:Y33" si="6">SUM(W8,X8)</f>
        <v>49.984165035518707</v>
      </c>
      <c r="Z8" s="39">
        <v>0</v>
      </c>
      <c r="AA8" s="39">
        <v>0</v>
      </c>
      <c r="AB8" s="31">
        <f t="shared" ref="AB8:AB33" si="7">SUM(Z8:AA8)</f>
        <v>0</v>
      </c>
      <c r="AC8" s="34">
        <f t="shared" ref="AC8:AC33" si="8">AB8-Y8</f>
        <v>-49.984165035518707</v>
      </c>
    </row>
    <row r="9" spans="1:29" x14ac:dyDescent="0.2">
      <c r="A9" s="14" t="s">
        <v>3</v>
      </c>
      <c r="B9" s="15" t="s">
        <v>6</v>
      </c>
      <c r="C9" s="39">
        <v>0</v>
      </c>
      <c r="D9" s="39">
        <v>0</v>
      </c>
      <c r="E9" s="31">
        <f t="shared" si="1"/>
        <v>0</v>
      </c>
      <c r="F9" s="2">
        <v>0</v>
      </c>
      <c r="G9" s="2">
        <v>0</v>
      </c>
      <c r="H9" s="2">
        <v>0</v>
      </c>
      <c r="I9" s="2">
        <v>0</v>
      </c>
      <c r="J9" s="2">
        <v>0</v>
      </c>
      <c r="K9" s="2">
        <v>0</v>
      </c>
      <c r="L9" s="2">
        <v>0</v>
      </c>
      <c r="M9" s="2">
        <v>0</v>
      </c>
      <c r="N9" s="2">
        <v>0</v>
      </c>
      <c r="O9" s="2">
        <v>0</v>
      </c>
      <c r="P9" s="2">
        <v>0</v>
      </c>
      <c r="Q9" s="10">
        <f t="shared" si="2"/>
        <v>0</v>
      </c>
      <c r="R9" s="8">
        <f t="shared" si="3"/>
        <v>0</v>
      </c>
      <c r="S9" s="2">
        <v>0</v>
      </c>
      <c r="T9" s="2">
        <v>0</v>
      </c>
      <c r="U9" s="10">
        <f t="shared" si="4"/>
        <v>0</v>
      </c>
      <c r="V9" s="8">
        <f t="shared" ref="V9:V33" si="9">U9/$U$4</f>
        <v>0</v>
      </c>
      <c r="W9" s="19">
        <f t="shared" si="5"/>
        <v>0</v>
      </c>
      <c r="X9" s="19">
        <f t="shared" ref="X9:X33" si="10">V9*$V$4</f>
        <v>0</v>
      </c>
      <c r="Y9" s="11">
        <f t="shared" si="6"/>
        <v>0</v>
      </c>
      <c r="Z9" s="39">
        <v>0</v>
      </c>
      <c r="AA9" s="39">
        <v>0</v>
      </c>
      <c r="AB9" s="31">
        <f t="shared" si="7"/>
        <v>0</v>
      </c>
      <c r="AC9" s="34">
        <f t="shared" si="8"/>
        <v>0</v>
      </c>
    </row>
    <row r="10" spans="1:29" x14ac:dyDescent="0.2">
      <c r="A10" s="14" t="s">
        <v>3</v>
      </c>
      <c r="B10" s="15" t="s">
        <v>8</v>
      </c>
      <c r="C10" s="39">
        <v>0</v>
      </c>
      <c r="D10" s="39">
        <v>0</v>
      </c>
      <c r="E10" s="31">
        <f t="shared" si="1"/>
        <v>0</v>
      </c>
      <c r="F10" s="2">
        <v>0</v>
      </c>
      <c r="G10" s="2">
        <v>0</v>
      </c>
      <c r="H10" s="2">
        <v>0</v>
      </c>
      <c r="I10" s="2">
        <v>0</v>
      </c>
      <c r="J10" s="2">
        <v>0</v>
      </c>
      <c r="K10" s="2">
        <v>0</v>
      </c>
      <c r="L10" s="2">
        <v>0</v>
      </c>
      <c r="M10" s="2">
        <v>0</v>
      </c>
      <c r="N10" s="2">
        <v>0</v>
      </c>
      <c r="O10" s="2">
        <v>0</v>
      </c>
      <c r="P10" s="2">
        <v>0</v>
      </c>
      <c r="Q10" s="10">
        <f t="shared" si="2"/>
        <v>0</v>
      </c>
      <c r="R10" s="8">
        <f t="shared" si="3"/>
        <v>0</v>
      </c>
      <c r="S10" s="2">
        <v>0</v>
      </c>
      <c r="T10" s="2">
        <v>4356</v>
      </c>
      <c r="U10" s="10">
        <f t="shared" si="4"/>
        <v>4356</v>
      </c>
      <c r="V10" s="8">
        <f t="shared" si="9"/>
        <v>3.3709169420304432</v>
      </c>
      <c r="W10" s="19">
        <f t="shared" si="5"/>
        <v>0</v>
      </c>
      <c r="X10" s="19">
        <f t="shared" si="10"/>
        <v>115.79099695874574</v>
      </c>
      <c r="Y10" s="11">
        <f t="shared" si="6"/>
        <v>115.79099695874574</v>
      </c>
      <c r="Z10" s="39">
        <v>0</v>
      </c>
      <c r="AA10" s="39">
        <v>0</v>
      </c>
      <c r="AB10" s="31">
        <f t="shared" si="7"/>
        <v>0</v>
      </c>
      <c r="AC10" s="34">
        <f t="shared" si="8"/>
        <v>-115.79099695874574</v>
      </c>
    </row>
    <row r="11" spans="1:29" x14ac:dyDescent="0.2">
      <c r="A11" s="14" t="s">
        <v>5</v>
      </c>
      <c r="B11" s="15" t="s">
        <v>5</v>
      </c>
      <c r="C11" s="39">
        <v>0</v>
      </c>
      <c r="D11" s="39">
        <v>0</v>
      </c>
      <c r="E11" s="31">
        <f t="shared" si="1"/>
        <v>0</v>
      </c>
      <c r="F11" s="2">
        <v>0</v>
      </c>
      <c r="G11" s="2">
        <v>0</v>
      </c>
      <c r="H11" s="2">
        <v>0</v>
      </c>
      <c r="I11" s="2">
        <v>0</v>
      </c>
      <c r="J11" s="2">
        <v>0</v>
      </c>
      <c r="K11" s="2">
        <v>0</v>
      </c>
      <c r="L11" s="2">
        <v>0</v>
      </c>
      <c r="M11" s="2">
        <v>0</v>
      </c>
      <c r="N11" s="2">
        <v>0</v>
      </c>
      <c r="O11" s="2">
        <v>0</v>
      </c>
      <c r="P11" s="2">
        <v>0</v>
      </c>
      <c r="Q11" s="10">
        <f t="shared" si="2"/>
        <v>0</v>
      </c>
      <c r="R11" s="8">
        <f t="shared" si="3"/>
        <v>0</v>
      </c>
      <c r="S11" s="2">
        <v>0</v>
      </c>
      <c r="T11" s="2">
        <v>0</v>
      </c>
      <c r="U11" s="10">
        <f t="shared" si="4"/>
        <v>0</v>
      </c>
      <c r="V11" s="8">
        <f t="shared" si="9"/>
        <v>0</v>
      </c>
      <c r="W11" s="19">
        <f t="shared" si="5"/>
        <v>0</v>
      </c>
      <c r="X11" s="19">
        <f t="shared" si="10"/>
        <v>0</v>
      </c>
      <c r="Y11" s="11">
        <f t="shared" si="6"/>
        <v>0</v>
      </c>
      <c r="Z11" s="39">
        <v>0</v>
      </c>
      <c r="AA11" s="39">
        <v>0</v>
      </c>
      <c r="AB11" s="31">
        <f t="shared" si="7"/>
        <v>0</v>
      </c>
      <c r="AC11" s="34">
        <f t="shared" si="8"/>
        <v>0</v>
      </c>
    </row>
    <row r="12" spans="1:29" x14ac:dyDescent="0.2">
      <c r="A12" s="14" t="s">
        <v>7</v>
      </c>
      <c r="B12" s="15" t="s">
        <v>11</v>
      </c>
      <c r="C12" s="39">
        <v>0</v>
      </c>
      <c r="D12" s="39">
        <v>0</v>
      </c>
      <c r="E12" s="31">
        <f t="shared" si="1"/>
        <v>0</v>
      </c>
      <c r="F12" s="2">
        <v>0</v>
      </c>
      <c r="G12" s="2">
        <v>840</v>
      </c>
      <c r="H12" s="2">
        <v>0</v>
      </c>
      <c r="I12" s="2">
        <v>0</v>
      </c>
      <c r="J12" s="2">
        <v>0</v>
      </c>
      <c r="K12" s="2">
        <v>0</v>
      </c>
      <c r="L12" s="2">
        <v>660</v>
      </c>
      <c r="M12" s="2">
        <v>0</v>
      </c>
      <c r="N12" s="2">
        <v>0</v>
      </c>
      <c r="O12" s="2">
        <v>0</v>
      </c>
      <c r="P12" s="2">
        <v>0</v>
      </c>
      <c r="Q12" s="10">
        <f t="shared" si="2"/>
        <v>1500</v>
      </c>
      <c r="R12" s="8">
        <f t="shared" si="3"/>
        <v>0.32989509336031142</v>
      </c>
      <c r="S12" s="2">
        <v>0</v>
      </c>
      <c r="T12" s="2">
        <v>0</v>
      </c>
      <c r="U12" s="10">
        <f t="shared" si="4"/>
        <v>0</v>
      </c>
      <c r="V12" s="8">
        <f t="shared" si="9"/>
        <v>0</v>
      </c>
      <c r="W12" s="19">
        <f t="shared" si="5"/>
        <v>44.103675031340032</v>
      </c>
      <c r="X12" s="19">
        <f t="shared" si="10"/>
        <v>0</v>
      </c>
      <c r="Y12" s="11">
        <f t="shared" si="6"/>
        <v>44.103675031340032</v>
      </c>
      <c r="Z12" s="39">
        <v>0</v>
      </c>
      <c r="AA12" s="39">
        <v>0</v>
      </c>
      <c r="AB12" s="31">
        <f t="shared" si="7"/>
        <v>0</v>
      </c>
      <c r="AC12" s="34">
        <f t="shared" si="8"/>
        <v>-44.103675031340032</v>
      </c>
    </row>
    <row r="13" spans="1:29" x14ac:dyDescent="0.2">
      <c r="A13" s="14" t="s">
        <v>7</v>
      </c>
      <c r="B13" s="15" t="s">
        <v>13</v>
      </c>
      <c r="C13" s="39">
        <v>0</v>
      </c>
      <c r="D13" s="39">
        <v>0</v>
      </c>
      <c r="E13" s="31">
        <f t="shared" si="1"/>
        <v>0</v>
      </c>
      <c r="F13" s="2">
        <v>0</v>
      </c>
      <c r="G13" s="2">
        <v>0</v>
      </c>
      <c r="H13" s="2">
        <v>0</v>
      </c>
      <c r="I13" s="2">
        <v>0</v>
      </c>
      <c r="J13" s="2">
        <v>0</v>
      </c>
      <c r="K13" s="2">
        <v>0</v>
      </c>
      <c r="L13" s="2">
        <v>0</v>
      </c>
      <c r="M13" s="2">
        <v>0</v>
      </c>
      <c r="N13" s="2">
        <v>0</v>
      </c>
      <c r="O13" s="2">
        <v>0</v>
      </c>
      <c r="P13" s="2">
        <v>0</v>
      </c>
      <c r="Q13" s="10">
        <f t="shared" si="2"/>
        <v>0</v>
      </c>
      <c r="R13" s="8">
        <f t="shared" si="3"/>
        <v>0</v>
      </c>
      <c r="S13" s="2">
        <v>0</v>
      </c>
      <c r="T13" s="2">
        <v>0</v>
      </c>
      <c r="U13" s="10">
        <f t="shared" si="4"/>
        <v>0</v>
      </c>
      <c r="V13" s="8">
        <f t="shared" si="9"/>
        <v>0</v>
      </c>
      <c r="W13" s="19">
        <f t="shared" si="5"/>
        <v>0</v>
      </c>
      <c r="X13" s="19">
        <f t="shared" si="10"/>
        <v>0</v>
      </c>
      <c r="Y13" s="11">
        <f t="shared" si="6"/>
        <v>0</v>
      </c>
      <c r="Z13" s="39">
        <v>0</v>
      </c>
      <c r="AA13" s="39">
        <v>0</v>
      </c>
      <c r="AB13" s="31">
        <f t="shared" si="7"/>
        <v>0</v>
      </c>
      <c r="AC13" s="34">
        <f t="shared" si="8"/>
        <v>0</v>
      </c>
    </row>
    <row r="14" spans="1:29" x14ac:dyDescent="0.2">
      <c r="A14" s="14" t="s">
        <v>7</v>
      </c>
      <c r="B14" s="15" t="s">
        <v>15</v>
      </c>
      <c r="C14" s="39">
        <v>0</v>
      </c>
      <c r="D14" s="39">
        <v>0</v>
      </c>
      <c r="E14" s="31">
        <f t="shared" si="1"/>
        <v>0</v>
      </c>
      <c r="F14" s="2">
        <v>0</v>
      </c>
      <c r="G14" s="2">
        <v>0</v>
      </c>
      <c r="H14" s="2">
        <v>0</v>
      </c>
      <c r="I14" s="2">
        <v>0</v>
      </c>
      <c r="J14" s="2">
        <v>0</v>
      </c>
      <c r="K14" s="2">
        <v>0</v>
      </c>
      <c r="L14" s="2">
        <v>0</v>
      </c>
      <c r="M14" s="2">
        <v>0</v>
      </c>
      <c r="N14" s="2">
        <v>0</v>
      </c>
      <c r="O14" s="2">
        <v>0</v>
      </c>
      <c r="P14" s="2">
        <v>0</v>
      </c>
      <c r="Q14" s="10">
        <f t="shared" si="2"/>
        <v>0</v>
      </c>
      <c r="R14" s="8">
        <f t="shared" si="3"/>
        <v>0</v>
      </c>
      <c r="S14" s="2">
        <v>816</v>
      </c>
      <c r="T14" s="2">
        <v>1692</v>
      </c>
      <c r="U14" s="10">
        <f t="shared" si="4"/>
        <v>2508</v>
      </c>
      <c r="V14" s="8">
        <f t="shared" si="9"/>
        <v>1.9408309666235886</v>
      </c>
      <c r="W14" s="19">
        <f t="shared" si="5"/>
        <v>0</v>
      </c>
      <c r="X14" s="19">
        <f t="shared" si="10"/>
        <v>66.667543703520266</v>
      </c>
      <c r="Y14" s="11">
        <f t="shared" si="6"/>
        <v>66.667543703520266</v>
      </c>
      <c r="Z14" s="39">
        <v>0</v>
      </c>
      <c r="AA14" s="39">
        <v>0</v>
      </c>
      <c r="AB14" s="31">
        <f t="shared" si="7"/>
        <v>0</v>
      </c>
      <c r="AC14" s="34">
        <f t="shared" si="8"/>
        <v>-66.667543703520266</v>
      </c>
    </row>
    <row r="15" spans="1:29" ht="30" x14ac:dyDescent="0.2">
      <c r="A15" s="14" t="s">
        <v>9</v>
      </c>
      <c r="B15" s="15" t="s">
        <v>9</v>
      </c>
      <c r="C15" s="39">
        <v>0</v>
      </c>
      <c r="D15" s="39">
        <v>0</v>
      </c>
      <c r="E15" s="31">
        <f t="shared" si="1"/>
        <v>0</v>
      </c>
      <c r="F15" s="2">
        <v>0</v>
      </c>
      <c r="G15" s="2">
        <v>0</v>
      </c>
      <c r="H15" s="2">
        <v>0</v>
      </c>
      <c r="I15" s="2">
        <v>0</v>
      </c>
      <c r="J15" s="2">
        <v>0</v>
      </c>
      <c r="K15" s="2">
        <v>0</v>
      </c>
      <c r="L15" s="2">
        <v>0</v>
      </c>
      <c r="M15" s="2">
        <v>0</v>
      </c>
      <c r="N15" s="2">
        <v>0</v>
      </c>
      <c r="O15" s="2">
        <v>0</v>
      </c>
      <c r="P15" s="2">
        <v>0</v>
      </c>
      <c r="Q15" s="10">
        <f t="shared" si="2"/>
        <v>0</v>
      </c>
      <c r="R15" s="8">
        <f t="shared" si="3"/>
        <v>0</v>
      </c>
      <c r="S15" s="2">
        <v>0</v>
      </c>
      <c r="T15" s="2">
        <v>0</v>
      </c>
      <c r="U15" s="10">
        <f t="shared" si="4"/>
        <v>0</v>
      </c>
      <c r="V15" s="8">
        <f t="shared" si="9"/>
        <v>0</v>
      </c>
      <c r="W15" s="19">
        <f t="shared" si="5"/>
        <v>0</v>
      </c>
      <c r="X15" s="19">
        <f t="shared" si="10"/>
        <v>0</v>
      </c>
      <c r="Y15" s="11">
        <f t="shared" si="6"/>
        <v>0</v>
      </c>
      <c r="Z15" s="39">
        <v>0</v>
      </c>
      <c r="AA15" s="39">
        <v>0</v>
      </c>
      <c r="AB15" s="31">
        <f t="shared" si="7"/>
        <v>0</v>
      </c>
      <c r="AC15" s="34">
        <f t="shared" si="8"/>
        <v>0</v>
      </c>
    </row>
    <row r="16" spans="1:29" ht="30" x14ac:dyDescent="0.2">
      <c r="A16" s="14" t="s">
        <v>10</v>
      </c>
      <c r="B16" s="15" t="s">
        <v>10</v>
      </c>
      <c r="C16" s="39">
        <v>0</v>
      </c>
      <c r="D16" s="39">
        <v>0</v>
      </c>
      <c r="E16" s="31">
        <f t="shared" si="1"/>
        <v>0</v>
      </c>
      <c r="F16" s="2">
        <v>0</v>
      </c>
      <c r="G16" s="2">
        <v>0</v>
      </c>
      <c r="H16" s="2">
        <v>0</v>
      </c>
      <c r="I16" s="2">
        <v>0</v>
      </c>
      <c r="J16" s="2">
        <v>0</v>
      </c>
      <c r="K16" s="2">
        <v>0</v>
      </c>
      <c r="L16" s="2">
        <v>0</v>
      </c>
      <c r="M16" s="2">
        <v>0</v>
      </c>
      <c r="N16" s="2">
        <v>0</v>
      </c>
      <c r="O16" s="2">
        <v>0</v>
      </c>
      <c r="P16" s="2">
        <v>0</v>
      </c>
      <c r="Q16" s="10">
        <f t="shared" si="2"/>
        <v>0</v>
      </c>
      <c r="R16" s="8">
        <f t="shared" si="3"/>
        <v>0</v>
      </c>
      <c r="S16" s="2">
        <v>0</v>
      </c>
      <c r="T16" s="2">
        <v>0</v>
      </c>
      <c r="U16" s="10">
        <f t="shared" si="4"/>
        <v>0</v>
      </c>
      <c r="V16" s="8">
        <f t="shared" si="9"/>
        <v>0</v>
      </c>
      <c r="W16" s="19">
        <f t="shared" si="5"/>
        <v>0</v>
      </c>
      <c r="X16" s="19">
        <f t="shared" si="10"/>
        <v>0</v>
      </c>
      <c r="Y16" s="11">
        <f t="shared" si="6"/>
        <v>0</v>
      </c>
      <c r="Z16" s="39">
        <v>0</v>
      </c>
      <c r="AA16" s="39">
        <v>0</v>
      </c>
      <c r="AB16" s="31">
        <f t="shared" si="7"/>
        <v>0</v>
      </c>
      <c r="AC16" s="34">
        <f t="shared" si="8"/>
        <v>0</v>
      </c>
    </row>
    <row r="17" spans="1:29" ht="30" x14ac:dyDescent="0.2">
      <c r="A17" s="14" t="s">
        <v>12</v>
      </c>
      <c r="B17" s="15" t="s">
        <v>12</v>
      </c>
      <c r="C17" s="39">
        <v>0</v>
      </c>
      <c r="D17" s="39">
        <v>0</v>
      </c>
      <c r="E17" s="31">
        <f t="shared" si="1"/>
        <v>0</v>
      </c>
      <c r="F17" s="2">
        <v>0</v>
      </c>
      <c r="G17" s="2">
        <v>0</v>
      </c>
      <c r="H17" s="2">
        <v>0</v>
      </c>
      <c r="I17" s="2">
        <v>0</v>
      </c>
      <c r="J17" s="2">
        <v>0</v>
      </c>
      <c r="K17" s="2">
        <v>0</v>
      </c>
      <c r="L17" s="2">
        <v>0</v>
      </c>
      <c r="M17" s="2">
        <v>0</v>
      </c>
      <c r="N17" s="2">
        <v>0</v>
      </c>
      <c r="O17" s="2">
        <v>0</v>
      </c>
      <c r="P17" s="2">
        <v>0</v>
      </c>
      <c r="Q17" s="10">
        <f t="shared" si="2"/>
        <v>0</v>
      </c>
      <c r="R17" s="8">
        <f t="shared" si="3"/>
        <v>0</v>
      </c>
      <c r="S17" s="2">
        <v>0</v>
      </c>
      <c r="T17" s="2">
        <v>0</v>
      </c>
      <c r="U17" s="10">
        <f t="shared" si="4"/>
        <v>0</v>
      </c>
      <c r="V17" s="8">
        <f t="shared" si="9"/>
        <v>0</v>
      </c>
      <c r="W17" s="19">
        <f t="shared" si="5"/>
        <v>0</v>
      </c>
      <c r="X17" s="19">
        <f t="shared" si="10"/>
        <v>0</v>
      </c>
      <c r="Y17" s="11">
        <f t="shared" si="6"/>
        <v>0</v>
      </c>
      <c r="Z17" s="39">
        <v>0</v>
      </c>
      <c r="AA17" s="39">
        <v>0</v>
      </c>
      <c r="AB17" s="31">
        <f t="shared" si="7"/>
        <v>0</v>
      </c>
      <c r="AC17" s="34">
        <f t="shared" si="8"/>
        <v>0</v>
      </c>
    </row>
    <row r="18" spans="1:29" ht="30" x14ac:dyDescent="0.2">
      <c r="A18" s="14" t="s">
        <v>14</v>
      </c>
      <c r="B18" s="15" t="s">
        <v>14</v>
      </c>
      <c r="C18" s="39">
        <v>0</v>
      </c>
      <c r="D18" s="39">
        <v>0</v>
      </c>
      <c r="E18" s="31">
        <f t="shared" si="1"/>
        <v>0</v>
      </c>
      <c r="F18" s="2">
        <v>0</v>
      </c>
      <c r="G18" s="2">
        <v>0</v>
      </c>
      <c r="H18" s="2">
        <v>0</v>
      </c>
      <c r="I18" s="2">
        <v>0</v>
      </c>
      <c r="J18" s="2">
        <v>0</v>
      </c>
      <c r="K18" s="2">
        <v>0</v>
      </c>
      <c r="L18" s="2">
        <v>0</v>
      </c>
      <c r="M18" s="2">
        <v>0</v>
      </c>
      <c r="N18" s="2">
        <v>0</v>
      </c>
      <c r="O18" s="2">
        <v>0</v>
      </c>
      <c r="P18" s="2">
        <v>0</v>
      </c>
      <c r="Q18" s="10">
        <f t="shared" si="2"/>
        <v>0</v>
      </c>
      <c r="R18" s="8">
        <f t="shared" si="3"/>
        <v>0</v>
      </c>
      <c r="S18" s="2">
        <v>0</v>
      </c>
      <c r="T18" s="2">
        <v>0</v>
      </c>
      <c r="U18" s="10">
        <f t="shared" si="4"/>
        <v>0</v>
      </c>
      <c r="V18" s="8">
        <f t="shared" si="9"/>
        <v>0</v>
      </c>
      <c r="W18" s="19">
        <f t="shared" si="5"/>
        <v>0</v>
      </c>
      <c r="X18" s="19">
        <f t="shared" si="10"/>
        <v>0</v>
      </c>
      <c r="Y18" s="11">
        <f t="shared" si="6"/>
        <v>0</v>
      </c>
      <c r="Z18" s="39">
        <v>0</v>
      </c>
      <c r="AA18" s="39">
        <v>0</v>
      </c>
      <c r="AB18" s="31">
        <f t="shared" si="7"/>
        <v>0</v>
      </c>
      <c r="AC18" s="34">
        <f t="shared" si="8"/>
        <v>0</v>
      </c>
    </row>
    <row r="19" spans="1:29" x14ac:dyDescent="0.2">
      <c r="A19" s="14" t="s">
        <v>16</v>
      </c>
      <c r="B19" s="15" t="s">
        <v>20</v>
      </c>
      <c r="C19" s="39">
        <v>0</v>
      </c>
      <c r="D19" s="39">
        <v>0</v>
      </c>
      <c r="E19" s="31">
        <f t="shared" si="1"/>
        <v>0</v>
      </c>
      <c r="F19" s="2">
        <v>0</v>
      </c>
      <c r="G19" s="2">
        <v>0</v>
      </c>
      <c r="H19" s="2">
        <v>0</v>
      </c>
      <c r="I19" s="2">
        <v>0</v>
      </c>
      <c r="J19" s="2">
        <v>0</v>
      </c>
      <c r="K19" s="2">
        <v>0</v>
      </c>
      <c r="L19" s="2">
        <v>0</v>
      </c>
      <c r="M19" s="2">
        <v>0</v>
      </c>
      <c r="N19" s="2">
        <v>0</v>
      </c>
      <c r="O19" s="2">
        <v>0</v>
      </c>
      <c r="P19" s="2">
        <v>0</v>
      </c>
      <c r="Q19" s="10">
        <f t="shared" si="2"/>
        <v>0</v>
      </c>
      <c r="R19" s="8">
        <f t="shared" si="3"/>
        <v>0</v>
      </c>
      <c r="S19" s="2">
        <v>0</v>
      </c>
      <c r="T19" s="2">
        <v>0</v>
      </c>
      <c r="U19" s="10">
        <f t="shared" si="4"/>
        <v>0</v>
      </c>
      <c r="V19" s="8">
        <f t="shared" si="9"/>
        <v>0</v>
      </c>
      <c r="W19" s="19">
        <f t="shared" si="5"/>
        <v>0</v>
      </c>
      <c r="X19" s="19">
        <f t="shared" si="10"/>
        <v>0</v>
      </c>
      <c r="Y19" s="11">
        <f t="shared" si="6"/>
        <v>0</v>
      </c>
      <c r="Z19" s="39">
        <v>0</v>
      </c>
      <c r="AA19" s="39">
        <v>0</v>
      </c>
      <c r="AB19" s="31">
        <f t="shared" si="7"/>
        <v>0</v>
      </c>
      <c r="AC19" s="34">
        <f t="shared" si="8"/>
        <v>0</v>
      </c>
    </row>
    <row r="20" spans="1:29" ht="32" customHeight="1" x14ac:dyDescent="0.2">
      <c r="A20" s="14" t="s">
        <v>16</v>
      </c>
      <c r="B20" s="15" t="s">
        <v>23</v>
      </c>
      <c r="C20" s="39">
        <v>0</v>
      </c>
      <c r="D20" s="39">
        <v>0</v>
      </c>
      <c r="E20" s="31">
        <f t="shared" si="1"/>
        <v>0</v>
      </c>
      <c r="F20" s="2">
        <v>0</v>
      </c>
      <c r="G20" s="2">
        <v>0</v>
      </c>
      <c r="H20" s="2">
        <v>0</v>
      </c>
      <c r="I20" s="2">
        <v>0</v>
      </c>
      <c r="J20" s="2">
        <v>0</v>
      </c>
      <c r="K20" s="2">
        <v>0</v>
      </c>
      <c r="L20" s="2">
        <v>0</v>
      </c>
      <c r="M20" s="2">
        <v>0</v>
      </c>
      <c r="N20" s="2">
        <v>0</v>
      </c>
      <c r="O20" s="2">
        <v>0</v>
      </c>
      <c r="P20" s="2">
        <v>0</v>
      </c>
      <c r="Q20" s="10">
        <f t="shared" si="2"/>
        <v>0</v>
      </c>
      <c r="R20" s="8">
        <f t="shared" si="3"/>
        <v>0</v>
      </c>
      <c r="S20" s="2">
        <v>0</v>
      </c>
      <c r="T20" s="2">
        <v>1776</v>
      </c>
      <c r="U20" s="10">
        <f t="shared" si="4"/>
        <v>1776</v>
      </c>
      <c r="V20" s="8">
        <f t="shared" si="9"/>
        <v>1.3743683400013929</v>
      </c>
      <c r="W20" s="19">
        <f t="shared" si="5"/>
        <v>0</v>
      </c>
      <c r="X20" s="19">
        <f t="shared" si="10"/>
        <v>47.209552479047844</v>
      </c>
      <c r="Y20" s="11">
        <f t="shared" si="6"/>
        <v>47.209552479047844</v>
      </c>
      <c r="Z20" s="39">
        <v>0</v>
      </c>
      <c r="AA20" s="39">
        <v>0</v>
      </c>
      <c r="AB20" s="31">
        <f t="shared" si="7"/>
        <v>0</v>
      </c>
      <c r="AC20" s="34">
        <f t="shared" si="8"/>
        <v>-47.209552479047844</v>
      </c>
    </row>
    <row r="21" spans="1:29" x14ac:dyDescent="0.2">
      <c r="A21" s="14" t="s">
        <v>17</v>
      </c>
      <c r="B21" s="15" t="s">
        <v>17</v>
      </c>
      <c r="C21" s="39">
        <v>0</v>
      </c>
      <c r="D21" s="39">
        <v>0</v>
      </c>
      <c r="E21" s="31">
        <f t="shared" si="1"/>
        <v>0</v>
      </c>
      <c r="F21" s="2">
        <v>0</v>
      </c>
      <c r="G21" s="2">
        <v>0</v>
      </c>
      <c r="H21" s="2">
        <v>0</v>
      </c>
      <c r="I21" s="2">
        <v>0</v>
      </c>
      <c r="J21" s="2">
        <v>0</v>
      </c>
      <c r="K21" s="2">
        <v>0</v>
      </c>
      <c r="L21" s="2">
        <v>0</v>
      </c>
      <c r="M21" s="2">
        <v>0</v>
      </c>
      <c r="N21" s="2">
        <v>0</v>
      </c>
      <c r="O21" s="2">
        <v>0</v>
      </c>
      <c r="P21" s="2">
        <v>0</v>
      </c>
      <c r="Q21" s="10">
        <f t="shared" si="2"/>
        <v>0</v>
      </c>
      <c r="R21" s="8">
        <f t="shared" si="3"/>
        <v>0</v>
      </c>
      <c r="S21" s="2">
        <v>0</v>
      </c>
      <c r="T21" s="2">
        <v>0</v>
      </c>
      <c r="U21" s="10">
        <f t="shared" si="4"/>
        <v>0</v>
      </c>
      <c r="V21" s="8">
        <f t="shared" si="9"/>
        <v>0</v>
      </c>
      <c r="W21" s="19">
        <f t="shared" si="5"/>
        <v>0</v>
      </c>
      <c r="X21" s="19">
        <f t="shared" si="10"/>
        <v>0</v>
      </c>
      <c r="Y21" s="11">
        <f t="shared" si="6"/>
        <v>0</v>
      </c>
      <c r="Z21" s="39">
        <v>0</v>
      </c>
      <c r="AA21" s="39">
        <v>0</v>
      </c>
      <c r="AB21" s="31">
        <f t="shared" si="7"/>
        <v>0</v>
      </c>
      <c r="AC21" s="34">
        <f t="shared" si="8"/>
        <v>0</v>
      </c>
    </row>
    <row r="22" spans="1:29" ht="30" x14ac:dyDescent="0.2">
      <c r="A22" s="14" t="s">
        <v>18</v>
      </c>
      <c r="B22" s="15" t="s">
        <v>26</v>
      </c>
      <c r="C22" s="39">
        <v>0</v>
      </c>
      <c r="D22" s="39">
        <v>0</v>
      </c>
      <c r="E22" s="31">
        <f t="shared" si="1"/>
        <v>0</v>
      </c>
      <c r="F22" s="2">
        <v>0</v>
      </c>
      <c r="G22" s="2">
        <v>0</v>
      </c>
      <c r="H22" s="2">
        <v>560</v>
      </c>
      <c r="I22" s="2">
        <v>0</v>
      </c>
      <c r="J22" s="2">
        <v>400</v>
      </c>
      <c r="K22" s="2">
        <v>0</v>
      </c>
      <c r="L22" s="2">
        <v>0</v>
      </c>
      <c r="M22" s="2">
        <v>0</v>
      </c>
      <c r="N22" s="2">
        <v>0</v>
      </c>
      <c r="O22" s="2">
        <v>0</v>
      </c>
      <c r="P22" s="2">
        <v>288</v>
      </c>
      <c r="Q22" s="10">
        <f t="shared" si="2"/>
        <v>1248</v>
      </c>
      <c r="R22" s="8">
        <f t="shared" si="3"/>
        <v>0.27447271767577913</v>
      </c>
      <c r="S22" s="2">
        <v>0</v>
      </c>
      <c r="T22" s="2">
        <v>0</v>
      </c>
      <c r="U22" s="10">
        <f t="shared" si="4"/>
        <v>0</v>
      </c>
      <c r="V22" s="8">
        <f t="shared" si="9"/>
        <v>0</v>
      </c>
      <c r="W22" s="19">
        <f t="shared" si="5"/>
        <v>36.694257626074915</v>
      </c>
      <c r="X22" s="19">
        <f t="shared" si="10"/>
        <v>0</v>
      </c>
      <c r="Y22" s="11">
        <f t="shared" si="6"/>
        <v>36.694257626074915</v>
      </c>
      <c r="Z22" s="39">
        <v>0</v>
      </c>
      <c r="AA22" s="39">
        <v>0</v>
      </c>
      <c r="AB22" s="31">
        <f t="shared" si="7"/>
        <v>0</v>
      </c>
      <c r="AC22" s="34">
        <f t="shared" si="8"/>
        <v>-36.694257626074915</v>
      </c>
    </row>
    <row r="23" spans="1:29" x14ac:dyDescent="0.2">
      <c r="A23" s="14" t="s">
        <v>19</v>
      </c>
      <c r="B23" s="15" t="s">
        <v>28</v>
      </c>
      <c r="C23" s="39">
        <v>0</v>
      </c>
      <c r="D23" s="39">
        <v>0</v>
      </c>
      <c r="E23" s="31">
        <f t="shared" si="1"/>
        <v>0</v>
      </c>
      <c r="F23" s="2">
        <v>0</v>
      </c>
      <c r="G23" s="2">
        <v>0</v>
      </c>
      <c r="H23" s="2">
        <v>0</v>
      </c>
      <c r="I23" s="2">
        <v>0</v>
      </c>
      <c r="J23" s="2">
        <v>0</v>
      </c>
      <c r="K23" s="2">
        <v>0</v>
      </c>
      <c r="L23" s="2">
        <v>0</v>
      </c>
      <c r="M23" s="2">
        <v>0</v>
      </c>
      <c r="N23" s="2">
        <v>0</v>
      </c>
      <c r="O23" s="2">
        <v>0</v>
      </c>
      <c r="P23" s="2">
        <v>0</v>
      </c>
      <c r="Q23" s="10">
        <f t="shared" si="2"/>
        <v>0</v>
      </c>
      <c r="R23" s="8">
        <f t="shared" si="3"/>
        <v>0</v>
      </c>
      <c r="S23" s="2">
        <v>0</v>
      </c>
      <c r="T23" s="2">
        <v>0</v>
      </c>
      <c r="U23" s="10">
        <f t="shared" si="4"/>
        <v>0</v>
      </c>
      <c r="V23" s="8">
        <f t="shared" si="9"/>
        <v>0</v>
      </c>
      <c r="W23" s="19">
        <f t="shared" si="5"/>
        <v>0</v>
      </c>
      <c r="X23" s="19">
        <f t="shared" si="10"/>
        <v>0</v>
      </c>
      <c r="Y23" s="11">
        <f t="shared" si="6"/>
        <v>0</v>
      </c>
      <c r="Z23" s="39">
        <v>0</v>
      </c>
      <c r="AA23" s="39">
        <v>0</v>
      </c>
      <c r="AB23" s="31">
        <f t="shared" si="7"/>
        <v>0</v>
      </c>
      <c r="AC23" s="34">
        <f t="shared" si="8"/>
        <v>0</v>
      </c>
    </row>
    <row r="24" spans="1:29" x14ac:dyDescent="0.2">
      <c r="A24" s="14" t="s">
        <v>19</v>
      </c>
      <c r="B24" s="15" t="s">
        <v>29</v>
      </c>
      <c r="C24" s="39">
        <v>0</v>
      </c>
      <c r="D24" s="39">
        <v>0</v>
      </c>
      <c r="E24" s="31">
        <f t="shared" si="1"/>
        <v>0</v>
      </c>
      <c r="F24" s="2">
        <v>0</v>
      </c>
      <c r="G24" s="2">
        <v>0</v>
      </c>
      <c r="H24" s="2">
        <v>0</v>
      </c>
      <c r="I24" s="2">
        <v>0</v>
      </c>
      <c r="J24" s="2">
        <v>0</v>
      </c>
      <c r="K24" s="2">
        <v>0</v>
      </c>
      <c r="L24" s="2">
        <v>0</v>
      </c>
      <c r="M24" s="2">
        <v>0</v>
      </c>
      <c r="N24" s="2">
        <v>0</v>
      </c>
      <c r="O24" s="2">
        <v>0</v>
      </c>
      <c r="P24" s="2">
        <v>0</v>
      </c>
      <c r="Q24" s="10">
        <f t="shared" si="2"/>
        <v>0</v>
      </c>
      <c r="R24" s="8">
        <f t="shared" si="3"/>
        <v>0</v>
      </c>
      <c r="S24" s="2">
        <v>1015</v>
      </c>
      <c r="T24" s="2">
        <v>1160</v>
      </c>
      <c r="U24" s="10">
        <f t="shared" si="4"/>
        <v>2175</v>
      </c>
      <c r="V24" s="8">
        <f t="shared" si="9"/>
        <v>1.6831369028733274</v>
      </c>
      <c r="W24" s="19">
        <f t="shared" si="5"/>
        <v>0</v>
      </c>
      <c r="X24" s="19">
        <f t="shared" si="10"/>
        <v>57.815752613698798</v>
      </c>
      <c r="Y24" s="11">
        <f t="shared" si="6"/>
        <v>57.815752613698798</v>
      </c>
      <c r="Z24" s="39">
        <v>0</v>
      </c>
      <c r="AA24" s="39">
        <v>0</v>
      </c>
      <c r="AB24" s="31">
        <f t="shared" si="7"/>
        <v>0</v>
      </c>
      <c r="AC24" s="34">
        <f t="shared" si="8"/>
        <v>-57.815752613698798</v>
      </c>
    </row>
    <row r="25" spans="1:29" x14ac:dyDescent="0.2">
      <c r="A25" s="14" t="s">
        <v>21</v>
      </c>
      <c r="B25" s="15" t="s">
        <v>30</v>
      </c>
      <c r="C25" s="39">
        <v>0</v>
      </c>
      <c r="D25" s="39">
        <v>0</v>
      </c>
      <c r="E25" s="31">
        <f t="shared" si="1"/>
        <v>0</v>
      </c>
      <c r="F25" s="2">
        <v>0</v>
      </c>
      <c r="G25" s="2">
        <v>0</v>
      </c>
      <c r="H25" s="2">
        <v>0</v>
      </c>
      <c r="I25" s="2">
        <v>0</v>
      </c>
      <c r="J25" s="2">
        <v>0</v>
      </c>
      <c r="K25" s="2">
        <v>0</v>
      </c>
      <c r="L25" s="2">
        <v>0</v>
      </c>
      <c r="M25" s="2">
        <v>0</v>
      </c>
      <c r="N25" s="2">
        <v>0</v>
      </c>
      <c r="O25" s="2">
        <v>0</v>
      </c>
      <c r="P25" s="2">
        <v>0</v>
      </c>
      <c r="Q25" s="10">
        <f t="shared" si="2"/>
        <v>0</v>
      </c>
      <c r="R25" s="8">
        <f t="shared" si="3"/>
        <v>0</v>
      </c>
      <c r="S25" s="2">
        <v>0</v>
      </c>
      <c r="T25" s="2">
        <v>0</v>
      </c>
      <c r="U25" s="10">
        <f t="shared" si="4"/>
        <v>0</v>
      </c>
      <c r="V25" s="8">
        <f t="shared" si="9"/>
        <v>0</v>
      </c>
      <c r="W25" s="19">
        <f t="shared" si="5"/>
        <v>0</v>
      </c>
      <c r="X25" s="19">
        <f t="shared" si="10"/>
        <v>0</v>
      </c>
      <c r="Y25" s="11">
        <f t="shared" si="6"/>
        <v>0</v>
      </c>
      <c r="Z25" s="39">
        <v>0</v>
      </c>
      <c r="AA25" s="39">
        <v>0</v>
      </c>
      <c r="AB25" s="31">
        <f t="shared" si="7"/>
        <v>0</v>
      </c>
      <c r="AC25" s="34">
        <f t="shared" si="8"/>
        <v>0</v>
      </c>
    </row>
    <row r="26" spans="1:29" x14ac:dyDescent="0.2">
      <c r="A26" s="14" t="s">
        <v>21</v>
      </c>
      <c r="B26" s="15" t="s">
        <v>31</v>
      </c>
      <c r="C26" s="39">
        <v>0</v>
      </c>
      <c r="D26" s="39">
        <v>0</v>
      </c>
      <c r="E26" s="31">
        <f t="shared" si="1"/>
        <v>0</v>
      </c>
      <c r="F26" s="2">
        <v>0</v>
      </c>
      <c r="G26" s="2">
        <v>0</v>
      </c>
      <c r="H26" s="2">
        <v>0</v>
      </c>
      <c r="I26" s="2">
        <v>0</v>
      </c>
      <c r="J26" s="2">
        <v>0</v>
      </c>
      <c r="K26" s="2">
        <v>0</v>
      </c>
      <c r="L26" s="2">
        <v>0</v>
      </c>
      <c r="M26" s="2">
        <v>0</v>
      </c>
      <c r="N26" s="2">
        <v>0</v>
      </c>
      <c r="O26" s="2">
        <v>0</v>
      </c>
      <c r="P26" s="2">
        <v>0</v>
      </c>
      <c r="Q26" s="10">
        <f t="shared" si="2"/>
        <v>0</v>
      </c>
      <c r="R26" s="8">
        <f t="shared" si="3"/>
        <v>0</v>
      </c>
      <c r="S26" s="2">
        <v>1040</v>
      </c>
      <c r="T26" s="2">
        <v>1015</v>
      </c>
      <c r="U26" s="10">
        <f t="shared" si="4"/>
        <v>2055</v>
      </c>
      <c r="V26" s="8">
        <f t="shared" si="9"/>
        <v>1.5902741771975577</v>
      </c>
      <c r="W26" s="19">
        <f t="shared" si="5"/>
        <v>0</v>
      </c>
      <c r="X26" s="19">
        <f t="shared" si="10"/>
        <v>54.625917986736113</v>
      </c>
      <c r="Y26" s="11">
        <f t="shared" si="6"/>
        <v>54.625917986736113</v>
      </c>
      <c r="Z26" s="39">
        <v>0</v>
      </c>
      <c r="AA26" s="39">
        <v>0</v>
      </c>
      <c r="AB26" s="31">
        <f t="shared" si="7"/>
        <v>0</v>
      </c>
      <c r="AC26" s="34">
        <f t="shared" si="8"/>
        <v>-54.625917986736113</v>
      </c>
    </row>
    <row r="27" spans="1:29" x14ac:dyDescent="0.2">
      <c r="A27" s="14" t="s">
        <v>22</v>
      </c>
      <c r="B27" s="15" t="s">
        <v>32</v>
      </c>
      <c r="C27" s="39">
        <v>0</v>
      </c>
      <c r="D27" s="39">
        <v>0</v>
      </c>
      <c r="E27" s="31">
        <f t="shared" si="1"/>
        <v>0</v>
      </c>
      <c r="F27" s="2">
        <v>0</v>
      </c>
      <c r="G27" s="2">
        <v>0</v>
      </c>
      <c r="H27" s="2">
        <v>0</v>
      </c>
      <c r="I27" s="2">
        <v>0</v>
      </c>
      <c r="J27" s="2">
        <v>0</v>
      </c>
      <c r="K27" s="2">
        <v>0</v>
      </c>
      <c r="L27" s="2">
        <v>0</v>
      </c>
      <c r="M27" s="2">
        <v>0</v>
      </c>
      <c r="N27" s="2">
        <v>0</v>
      </c>
      <c r="O27" s="2">
        <v>0</v>
      </c>
      <c r="P27" s="2">
        <v>0</v>
      </c>
      <c r="Q27" s="10">
        <f t="shared" si="2"/>
        <v>0</v>
      </c>
      <c r="R27" s="8">
        <f t="shared" si="3"/>
        <v>0</v>
      </c>
      <c r="S27" s="2">
        <v>0</v>
      </c>
      <c r="T27" s="2">
        <v>0</v>
      </c>
      <c r="U27" s="10">
        <f t="shared" si="4"/>
        <v>0</v>
      </c>
      <c r="V27" s="8">
        <f t="shared" si="9"/>
        <v>0</v>
      </c>
      <c r="W27" s="19">
        <f t="shared" si="5"/>
        <v>0</v>
      </c>
      <c r="X27" s="19">
        <f t="shared" si="10"/>
        <v>0</v>
      </c>
      <c r="Y27" s="11">
        <f t="shared" si="6"/>
        <v>0</v>
      </c>
      <c r="Z27" s="39">
        <v>0</v>
      </c>
      <c r="AA27" s="39">
        <v>0</v>
      </c>
      <c r="AB27" s="31">
        <f t="shared" si="7"/>
        <v>0</v>
      </c>
      <c r="AC27" s="34">
        <f t="shared" si="8"/>
        <v>0</v>
      </c>
    </row>
    <row r="28" spans="1:29" x14ac:dyDescent="0.2">
      <c r="A28" s="14" t="s">
        <v>22</v>
      </c>
      <c r="B28" s="15" t="s">
        <v>33</v>
      </c>
      <c r="C28" s="39">
        <v>0</v>
      </c>
      <c r="D28" s="39">
        <v>0</v>
      </c>
      <c r="E28" s="31">
        <f t="shared" si="1"/>
        <v>0</v>
      </c>
      <c r="F28" s="2">
        <v>0</v>
      </c>
      <c r="G28" s="2">
        <v>0</v>
      </c>
      <c r="H28" s="2">
        <v>0</v>
      </c>
      <c r="I28" s="2">
        <v>0</v>
      </c>
      <c r="J28" s="2">
        <v>0</v>
      </c>
      <c r="K28" s="2">
        <v>0</v>
      </c>
      <c r="L28" s="2">
        <v>0</v>
      </c>
      <c r="M28" s="2">
        <v>0</v>
      </c>
      <c r="N28" s="2">
        <v>0</v>
      </c>
      <c r="O28" s="2">
        <v>0</v>
      </c>
      <c r="P28" s="2">
        <v>0</v>
      </c>
      <c r="Q28" s="10">
        <f t="shared" si="2"/>
        <v>0</v>
      </c>
      <c r="R28" s="8">
        <f t="shared" si="3"/>
        <v>0</v>
      </c>
      <c r="S28" s="2">
        <v>6913</v>
      </c>
      <c r="T28" s="2">
        <v>0</v>
      </c>
      <c r="U28" s="10">
        <f t="shared" si="4"/>
        <v>6913</v>
      </c>
      <c r="V28" s="8">
        <f t="shared" si="9"/>
        <v>5.3496668549716384</v>
      </c>
      <c r="W28" s="19">
        <f t="shared" si="5"/>
        <v>0</v>
      </c>
      <c r="X28" s="19">
        <f t="shared" si="10"/>
        <v>183.7610564682758</v>
      </c>
      <c r="Y28" s="11">
        <f t="shared" si="6"/>
        <v>183.7610564682758</v>
      </c>
      <c r="Z28" s="39">
        <v>0</v>
      </c>
      <c r="AA28" s="39">
        <v>0</v>
      </c>
      <c r="AB28" s="31">
        <f t="shared" si="7"/>
        <v>0</v>
      </c>
      <c r="AC28" s="34">
        <f t="shared" si="8"/>
        <v>-183.7610564682758</v>
      </c>
    </row>
    <row r="29" spans="1:29" x14ac:dyDescent="0.2">
      <c r="A29" s="14" t="s">
        <v>22</v>
      </c>
      <c r="B29" s="15" t="s">
        <v>34</v>
      </c>
      <c r="C29" s="39">
        <v>0</v>
      </c>
      <c r="D29" s="39">
        <v>0</v>
      </c>
      <c r="E29" s="31">
        <f t="shared" si="1"/>
        <v>0</v>
      </c>
      <c r="F29" s="2">
        <v>0</v>
      </c>
      <c r="G29" s="2">
        <v>0</v>
      </c>
      <c r="H29" s="2">
        <v>0</v>
      </c>
      <c r="I29" s="2">
        <v>0</v>
      </c>
      <c r="J29" s="2">
        <v>0</v>
      </c>
      <c r="K29" s="2">
        <v>0</v>
      </c>
      <c r="L29" s="2">
        <v>0</v>
      </c>
      <c r="M29" s="2">
        <v>0</v>
      </c>
      <c r="N29" s="2">
        <v>0</v>
      </c>
      <c r="O29" s="2">
        <v>0</v>
      </c>
      <c r="P29" s="2">
        <v>0</v>
      </c>
      <c r="Q29" s="10">
        <f t="shared" si="2"/>
        <v>0</v>
      </c>
      <c r="R29" s="8">
        <f t="shared" si="3"/>
        <v>0</v>
      </c>
      <c r="S29" s="2">
        <v>0</v>
      </c>
      <c r="T29" s="2">
        <v>0</v>
      </c>
      <c r="U29" s="10">
        <f t="shared" si="4"/>
        <v>0</v>
      </c>
      <c r="V29" s="8">
        <f t="shared" si="9"/>
        <v>0</v>
      </c>
      <c r="W29" s="19">
        <f t="shared" si="5"/>
        <v>0</v>
      </c>
      <c r="X29" s="19">
        <f t="shared" si="10"/>
        <v>0</v>
      </c>
      <c r="Y29" s="11">
        <f t="shared" si="6"/>
        <v>0</v>
      </c>
      <c r="Z29" s="39">
        <v>0</v>
      </c>
      <c r="AA29" s="39">
        <v>0</v>
      </c>
      <c r="AB29" s="31">
        <f t="shared" si="7"/>
        <v>0</v>
      </c>
      <c r="AC29" s="34">
        <f t="shared" si="8"/>
        <v>0</v>
      </c>
    </row>
    <row r="30" spans="1:29" x14ac:dyDescent="0.2">
      <c r="A30" s="14" t="s">
        <v>24</v>
      </c>
      <c r="B30" s="15" t="s">
        <v>35</v>
      </c>
      <c r="C30" s="39">
        <v>0</v>
      </c>
      <c r="D30" s="39">
        <v>0</v>
      </c>
      <c r="E30" s="31">
        <f t="shared" si="1"/>
        <v>0</v>
      </c>
      <c r="F30" s="2">
        <v>0</v>
      </c>
      <c r="G30" s="2">
        <v>0</v>
      </c>
      <c r="H30" s="2">
        <v>0</v>
      </c>
      <c r="I30" s="2">
        <v>0</v>
      </c>
      <c r="J30" s="2">
        <v>0</v>
      </c>
      <c r="K30" s="2">
        <v>0</v>
      </c>
      <c r="L30" s="2">
        <v>0</v>
      </c>
      <c r="M30" s="2">
        <v>0</v>
      </c>
      <c r="N30" s="2">
        <v>0</v>
      </c>
      <c r="O30" s="2">
        <v>0</v>
      </c>
      <c r="P30" s="2">
        <v>0</v>
      </c>
      <c r="Q30" s="10">
        <f t="shared" si="2"/>
        <v>0</v>
      </c>
      <c r="R30" s="8">
        <f t="shared" si="3"/>
        <v>0</v>
      </c>
      <c r="S30" s="2">
        <v>0</v>
      </c>
      <c r="T30" s="2">
        <v>0</v>
      </c>
      <c r="U30" s="10">
        <f t="shared" si="4"/>
        <v>0</v>
      </c>
      <c r="V30" s="8">
        <f t="shared" si="9"/>
        <v>0</v>
      </c>
      <c r="W30" s="19">
        <f t="shared" si="5"/>
        <v>0</v>
      </c>
      <c r="X30" s="19">
        <f t="shared" si="10"/>
        <v>0</v>
      </c>
      <c r="Y30" s="11">
        <f t="shared" si="6"/>
        <v>0</v>
      </c>
      <c r="Z30" s="39">
        <v>0</v>
      </c>
      <c r="AA30" s="39">
        <v>0</v>
      </c>
      <c r="AB30" s="31">
        <f t="shared" si="7"/>
        <v>0</v>
      </c>
      <c r="AC30" s="34">
        <f t="shared" si="8"/>
        <v>0</v>
      </c>
    </row>
    <row r="31" spans="1:29" x14ac:dyDescent="0.2">
      <c r="A31" s="14" t="s">
        <v>24</v>
      </c>
      <c r="B31" s="15" t="s">
        <v>36</v>
      </c>
      <c r="C31" s="39">
        <v>0</v>
      </c>
      <c r="D31" s="39">
        <v>0</v>
      </c>
      <c r="E31" s="31">
        <f t="shared" si="1"/>
        <v>0</v>
      </c>
      <c r="F31" s="2">
        <v>0</v>
      </c>
      <c r="G31" s="2">
        <v>0</v>
      </c>
      <c r="H31" s="2">
        <v>0</v>
      </c>
      <c r="I31" s="2">
        <v>0</v>
      </c>
      <c r="J31" s="2">
        <v>0</v>
      </c>
      <c r="K31" s="2">
        <v>0</v>
      </c>
      <c r="L31" s="2">
        <v>0</v>
      </c>
      <c r="M31" s="2">
        <v>0</v>
      </c>
      <c r="N31" s="2">
        <v>0</v>
      </c>
      <c r="O31" s="2">
        <v>0</v>
      </c>
      <c r="P31" s="2">
        <v>0</v>
      </c>
      <c r="Q31" s="10">
        <f t="shared" si="2"/>
        <v>0</v>
      </c>
      <c r="R31" s="8">
        <f t="shared" si="3"/>
        <v>0</v>
      </c>
      <c r="S31" s="2">
        <v>0</v>
      </c>
      <c r="T31" s="2">
        <v>0</v>
      </c>
      <c r="U31" s="10">
        <f t="shared" si="4"/>
        <v>0</v>
      </c>
      <c r="V31" s="8">
        <f t="shared" si="9"/>
        <v>0</v>
      </c>
      <c r="W31" s="19">
        <f t="shared" si="5"/>
        <v>0</v>
      </c>
      <c r="X31" s="19">
        <f t="shared" si="10"/>
        <v>0</v>
      </c>
      <c r="Y31" s="11">
        <f t="shared" si="6"/>
        <v>0</v>
      </c>
      <c r="Z31" s="39">
        <v>0</v>
      </c>
      <c r="AA31" s="39">
        <v>0</v>
      </c>
      <c r="AB31" s="31">
        <f t="shared" si="7"/>
        <v>0</v>
      </c>
      <c r="AC31" s="34">
        <f t="shared" si="8"/>
        <v>0</v>
      </c>
    </row>
    <row r="32" spans="1:29" x14ac:dyDescent="0.2">
      <c r="A32" s="14" t="s">
        <v>24</v>
      </c>
      <c r="B32" s="15" t="s">
        <v>37</v>
      </c>
      <c r="C32" s="39">
        <v>0</v>
      </c>
      <c r="D32" s="39">
        <v>0</v>
      </c>
      <c r="E32" s="31">
        <f t="shared" si="1"/>
        <v>0</v>
      </c>
      <c r="F32" s="2">
        <v>0</v>
      </c>
      <c r="G32" s="2">
        <v>0</v>
      </c>
      <c r="H32" s="2">
        <v>0</v>
      </c>
      <c r="I32" s="2">
        <v>0</v>
      </c>
      <c r="J32" s="2">
        <v>0</v>
      </c>
      <c r="K32" s="2">
        <v>0</v>
      </c>
      <c r="L32" s="2">
        <v>0</v>
      </c>
      <c r="M32" s="2">
        <v>0</v>
      </c>
      <c r="N32" s="2">
        <v>0</v>
      </c>
      <c r="O32" s="2">
        <v>0</v>
      </c>
      <c r="P32" s="2">
        <v>0</v>
      </c>
      <c r="Q32" s="10">
        <f t="shared" si="2"/>
        <v>0</v>
      </c>
      <c r="R32" s="8">
        <f t="shared" si="3"/>
        <v>0</v>
      </c>
      <c r="S32" s="2">
        <v>0</v>
      </c>
      <c r="T32" s="2">
        <v>4800</v>
      </c>
      <c r="U32" s="10">
        <f t="shared" si="4"/>
        <v>4800</v>
      </c>
      <c r="V32" s="8">
        <f t="shared" si="9"/>
        <v>3.7145090270307919</v>
      </c>
      <c r="W32" s="19">
        <f t="shared" si="5"/>
        <v>0</v>
      </c>
      <c r="X32" s="19">
        <f t="shared" si="10"/>
        <v>127.59338507850771</v>
      </c>
      <c r="Y32" s="11">
        <f t="shared" si="6"/>
        <v>127.59338507850771</v>
      </c>
      <c r="Z32" s="39">
        <v>0</v>
      </c>
      <c r="AA32" s="39">
        <v>0</v>
      </c>
      <c r="AB32" s="31">
        <f t="shared" si="7"/>
        <v>0</v>
      </c>
      <c r="AC32" s="34">
        <f t="shared" si="8"/>
        <v>-127.59338507850771</v>
      </c>
    </row>
    <row r="33" spans="1:29" ht="17" thickBot="1" x14ac:dyDescent="0.25">
      <c r="A33" s="25" t="s">
        <v>25</v>
      </c>
      <c r="B33" s="20" t="s">
        <v>25</v>
      </c>
      <c r="C33" s="40">
        <v>0</v>
      </c>
      <c r="D33" s="41">
        <v>0</v>
      </c>
      <c r="E33" s="31">
        <f t="shared" si="1"/>
        <v>0</v>
      </c>
      <c r="F33" s="2">
        <v>0</v>
      </c>
      <c r="G33" s="2">
        <v>0</v>
      </c>
      <c r="H33" s="2">
        <v>0</v>
      </c>
      <c r="I33" s="2">
        <v>0</v>
      </c>
      <c r="J33" s="2">
        <v>0</v>
      </c>
      <c r="K33" s="2">
        <v>0</v>
      </c>
      <c r="L33" s="2">
        <v>0</v>
      </c>
      <c r="M33" s="2">
        <v>0</v>
      </c>
      <c r="N33" s="2">
        <v>0</v>
      </c>
      <c r="O33" s="2">
        <v>0</v>
      </c>
      <c r="P33" s="2">
        <v>0</v>
      </c>
      <c r="Q33" s="22">
        <f t="shared" si="2"/>
        <v>0</v>
      </c>
      <c r="R33" s="23">
        <f t="shared" si="3"/>
        <v>0</v>
      </c>
      <c r="S33" s="2">
        <v>1440</v>
      </c>
      <c r="T33" s="2">
        <v>0</v>
      </c>
      <c r="U33" s="10">
        <f t="shared" si="4"/>
        <v>1440</v>
      </c>
      <c r="V33" s="8">
        <f t="shared" si="9"/>
        <v>1.1143527081092375</v>
      </c>
      <c r="W33" s="24">
        <f t="shared" si="5"/>
        <v>0</v>
      </c>
      <c r="X33" s="19">
        <f t="shared" si="10"/>
        <v>38.278015523552305</v>
      </c>
      <c r="Y33" s="11">
        <f t="shared" si="6"/>
        <v>38.278015523552305</v>
      </c>
      <c r="Z33" s="39">
        <v>0</v>
      </c>
      <c r="AA33" s="39">
        <v>0</v>
      </c>
      <c r="AB33" s="31">
        <f t="shared" si="7"/>
        <v>0</v>
      </c>
      <c r="AC33" s="34">
        <f t="shared" si="8"/>
        <v>-38.278015523552305</v>
      </c>
    </row>
    <row r="34" spans="1:29" ht="17" thickTop="1" x14ac:dyDescent="0.2">
      <c r="A34" s="53" t="s">
        <v>27</v>
      </c>
      <c r="B34" s="54"/>
      <c r="C34" s="42">
        <f t="shared" ref="C34:D34" si="11">SUM(C8:C33)</f>
        <v>0</v>
      </c>
      <c r="D34" s="42">
        <f t="shared" si="11"/>
        <v>0</v>
      </c>
      <c r="E34" s="33">
        <f t="shared" si="1"/>
        <v>0</v>
      </c>
      <c r="F34" s="29">
        <f>SUM(F8:F33)</f>
        <v>0</v>
      </c>
      <c r="G34" s="29">
        <f t="shared" ref="G34:Q34" si="12">SUM(G8:G33)</f>
        <v>840</v>
      </c>
      <c r="H34" s="29">
        <f t="shared" si="12"/>
        <v>560</v>
      </c>
      <c r="I34" s="29">
        <f t="shared" si="12"/>
        <v>0</v>
      </c>
      <c r="J34" s="29">
        <f t="shared" si="12"/>
        <v>400</v>
      </c>
      <c r="K34" s="29">
        <f t="shared" si="12"/>
        <v>0</v>
      </c>
      <c r="L34" s="29">
        <f t="shared" si="12"/>
        <v>660</v>
      </c>
      <c r="M34" s="29">
        <f t="shared" si="12"/>
        <v>0</v>
      </c>
      <c r="N34" s="29">
        <f t="shared" si="12"/>
        <v>1700</v>
      </c>
      <c r="O34" s="29">
        <f t="shared" si="12"/>
        <v>0</v>
      </c>
      <c r="P34" s="29">
        <f t="shared" si="12"/>
        <v>288</v>
      </c>
      <c r="Q34" s="42">
        <f t="shared" si="12"/>
        <v>4448</v>
      </c>
      <c r="R34" s="29" t="s">
        <v>2</v>
      </c>
      <c r="S34" s="29">
        <f t="shared" ref="S34" si="13">SUM(S8:S33)</f>
        <v>11224</v>
      </c>
      <c r="T34" s="29">
        <f t="shared" ref="T34" si="14">SUM(T8:T33)</f>
        <v>14799</v>
      </c>
      <c r="U34" s="29">
        <f t="shared" ref="U34" si="15">SUM(U8:U33)</f>
        <v>26023</v>
      </c>
      <c r="V34" s="29" t="s">
        <v>2</v>
      </c>
      <c r="W34" s="42">
        <f>SUM(W8:W33)</f>
        <v>130.78209769293366</v>
      </c>
      <c r="X34" s="42">
        <f>SUM(X8:X33)</f>
        <v>691.7422208120845</v>
      </c>
      <c r="Y34" s="33">
        <f t="shared" ref="Y34:AC34" si="16">SUM(Y8:Y33)</f>
        <v>822.52431850501819</v>
      </c>
      <c r="Z34" s="42">
        <f t="shared" si="16"/>
        <v>0</v>
      </c>
      <c r="AA34" s="42">
        <f t="shared" si="16"/>
        <v>0</v>
      </c>
      <c r="AB34" s="33">
        <f t="shared" si="16"/>
        <v>0</v>
      </c>
      <c r="AC34" s="33">
        <f t="shared" si="16"/>
        <v>-822.52431850501819</v>
      </c>
    </row>
    <row r="35" spans="1:29" x14ac:dyDescent="0.2">
      <c r="B35" s="1"/>
    </row>
    <row r="36" spans="1:29" x14ac:dyDescent="0.2">
      <c r="N36" s="3"/>
      <c r="O36" s="3"/>
      <c r="P36" s="3"/>
      <c r="S36" s="3"/>
      <c r="T36" s="3"/>
    </row>
  </sheetData>
  <mergeCells count="13">
    <mergeCell ref="Y6:Y7"/>
    <mergeCell ref="Z6:AB6"/>
    <mergeCell ref="AC6:AC7"/>
    <mergeCell ref="A34:B34"/>
    <mergeCell ref="F2:Q2"/>
    <mergeCell ref="S2:U2"/>
    <mergeCell ref="C6:E6"/>
    <mergeCell ref="F6:Q6"/>
    <mergeCell ref="R6:R7"/>
    <mergeCell ref="S6:U6"/>
    <mergeCell ref="V6:V7"/>
    <mergeCell ref="W6:W7"/>
    <mergeCell ref="X6:X7"/>
  </mergeCells>
  <pageMargins left="0.7" right="0.7" top="0.75" bottom="0.75" header="0.3" footer="0.3"/>
  <pageSetup scale="28"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5294-1A0F-1445-BCC3-88A6EFC7739D}">
  <sheetPr>
    <pageSetUpPr fitToPage="1"/>
  </sheetPr>
  <dimension ref="A1:M36"/>
  <sheetViews>
    <sheetView zoomScale="96" zoomScaleNormal="100" workbookViewId="0">
      <selection activeCell="K6" sqref="K6:K7"/>
    </sheetView>
  </sheetViews>
  <sheetFormatPr baseColWidth="10" defaultColWidth="11" defaultRowHeight="16" x14ac:dyDescent="0.2"/>
  <cols>
    <col min="1" max="1" width="24.6640625" style="4" customWidth="1"/>
    <col min="2" max="2" width="27.6640625" style="4" customWidth="1"/>
    <col min="3" max="3" width="11.1640625" style="1" customWidth="1"/>
    <col min="4" max="4" width="13.1640625" style="1" customWidth="1"/>
    <col min="5" max="7" width="10.6640625" style="1" customWidth="1"/>
    <col min="8" max="8" width="11.83203125" style="1" customWidth="1"/>
    <col min="9" max="9" width="13" style="1" customWidth="1"/>
    <col min="10" max="10" width="18.5" style="1" customWidth="1"/>
    <col min="11" max="11" width="14.83203125" style="1" customWidth="1"/>
    <col min="12" max="12" width="14" style="1" customWidth="1"/>
    <col min="13" max="13" width="13.83203125" style="1" customWidth="1"/>
    <col min="14" max="31" width="11" style="1" customWidth="1"/>
    <col min="32" max="16384" width="11" style="1"/>
  </cols>
  <sheetData>
    <row r="1" spans="1:13" x14ac:dyDescent="0.2">
      <c r="A1" s="17" t="s">
        <v>0</v>
      </c>
      <c r="B1" s="1"/>
      <c r="C1" s="6"/>
      <c r="D1" s="6"/>
      <c r="E1" s="5"/>
      <c r="F1" s="5"/>
      <c r="G1" s="5"/>
      <c r="H1" s="5"/>
      <c r="I1" s="5"/>
      <c r="J1" s="5"/>
      <c r="K1" s="5"/>
    </row>
    <row r="2" spans="1:13" x14ac:dyDescent="0.2">
      <c r="A2" s="13" t="s">
        <v>38</v>
      </c>
      <c r="B2" s="12"/>
      <c r="C2" s="7"/>
      <c r="D2" s="5"/>
      <c r="E2" s="5"/>
      <c r="F2" s="5"/>
      <c r="G2" s="5"/>
      <c r="H2" s="5"/>
      <c r="I2" s="5"/>
      <c r="J2" s="5"/>
      <c r="K2" s="5"/>
    </row>
    <row r="3" spans="1:13" ht="60" x14ac:dyDescent="0.2">
      <c r="A3" s="7"/>
      <c r="B3" s="1"/>
      <c r="C3" s="12"/>
      <c r="D3" s="18" t="s">
        <v>45</v>
      </c>
      <c r="E3" s="18" t="s">
        <v>39</v>
      </c>
      <c r="F3" s="18" t="s">
        <v>41</v>
      </c>
      <c r="G3" s="18" t="s">
        <v>42</v>
      </c>
      <c r="H3" s="18" t="s">
        <v>43</v>
      </c>
      <c r="I3" s="18" t="s">
        <v>44</v>
      </c>
      <c r="J3" s="17" t="str">
        <f>A2</f>
        <v>Achieve Academy</v>
      </c>
      <c r="K3" s="5"/>
    </row>
    <row r="4" spans="1:13" ht="45" x14ac:dyDescent="0.2">
      <c r="A4" s="7"/>
      <c r="B4" s="1"/>
      <c r="C4" s="17" t="s">
        <v>53</v>
      </c>
      <c r="D4" s="27">
        <v>569.25</v>
      </c>
      <c r="E4" s="27">
        <v>311.33</v>
      </c>
      <c r="F4" s="27">
        <v>420.65</v>
      </c>
      <c r="G4" s="27">
        <v>507.61</v>
      </c>
      <c r="H4" s="27">
        <v>424.62</v>
      </c>
      <c r="I4" s="28">
        <f>SUM(D4:H4)</f>
        <v>2233.46</v>
      </c>
      <c r="J4" s="16">
        <v>629.1099999999999</v>
      </c>
      <c r="K4" s="5"/>
    </row>
    <row r="5" spans="1:13" x14ac:dyDescent="0.2">
      <c r="A5" s="7"/>
      <c r="B5" s="12"/>
      <c r="C5" s="7"/>
      <c r="D5" s="5"/>
      <c r="E5" s="5"/>
      <c r="F5" s="5"/>
      <c r="G5" s="5"/>
      <c r="H5" s="5"/>
      <c r="I5" s="5"/>
      <c r="J5" s="5"/>
      <c r="K5" s="5"/>
    </row>
    <row r="6" spans="1:13" s="4" customFormat="1" ht="45" customHeight="1" x14ac:dyDescent="0.2">
      <c r="A6" s="12"/>
      <c r="B6" s="7"/>
      <c r="C6" s="17" t="s">
        <v>55</v>
      </c>
      <c r="D6" s="56" t="s">
        <v>51</v>
      </c>
      <c r="E6" s="57"/>
      <c r="F6" s="57"/>
      <c r="G6" s="57"/>
      <c r="H6" s="57"/>
      <c r="I6" s="58"/>
      <c r="J6" s="59" t="s">
        <v>49</v>
      </c>
      <c r="K6" s="59" t="s">
        <v>82</v>
      </c>
      <c r="L6" s="17" t="s">
        <v>52</v>
      </c>
      <c r="M6" s="55" t="s">
        <v>54</v>
      </c>
    </row>
    <row r="7" spans="1:13" ht="61" customHeight="1" x14ac:dyDescent="0.2">
      <c r="A7" s="17" t="s">
        <v>48</v>
      </c>
      <c r="B7" s="17" t="s">
        <v>46</v>
      </c>
      <c r="C7" s="17" t="s">
        <v>40</v>
      </c>
      <c r="D7" s="36" t="s">
        <v>45</v>
      </c>
      <c r="E7" s="36" t="s">
        <v>39</v>
      </c>
      <c r="F7" s="36" t="s">
        <v>41</v>
      </c>
      <c r="G7" s="36" t="s">
        <v>42</v>
      </c>
      <c r="H7" s="36" t="s">
        <v>43</v>
      </c>
      <c r="I7" s="38" t="s">
        <v>1</v>
      </c>
      <c r="J7" s="60"/>
      <c r="K7" s="60"/>
      <c r="L7" s="17" t="s">
        <v>40</v>
      </c>
      <c r="M7" s="55"/>
    </row>
    <row r="8" spans="1:13" x14ac:dyDescent="0.2">
      <c r="A8" s="14" t="s">
        <v>3</v>
      </c>
      <c r="B8" s="15" t="s">
        <v>4</v>
      </c>
      <c r="C8" s="31">
        <v>0</v>
      </c>
      <c r="D8" s="9">
        <v>0</v>
      </c>
      <c r="E8" s="9">
        <v>0</v>
      </c>
      <c r="F8" s="9">
        <v>0</v>
      </c>
      <c r="G8" s="9">
        <v>0</v>
      </c>
      <c r="H8" s="9">
        <v>0</v>
      </c>
      <c r="I8" s="10">
        <f t="shared" ref="I8:I33" si="0">SUM(D8:H8)</f>
        <v>0</v>
      </c>
      <c r="J8" s="8">
        <f t="shared" ref="J8:J33" si="1">I8/$I$4</f>
        <v>0</v>
      </c>
      <c r="K8" s="11">
        <f t="shared" ref="K8:K33" si="2">J8*$J$4</f>
        <v>0</v>
      </c>
      <c r="L8" s="31">
        <v>0</v>
      </c>
      <c r="M8" s="34">
        <f>L8-K8</f>
        <v>0</v>
      </c>
    </row>
    <row r="9" spans="1:13" x14ac:dyDescent="0.2">
      <c r="A9" s="14" t="s">
        <v>3</v>
      </c>
      <c r="B9" s="15" t="s">
        <v>6</v>
      </c>
      <c r="C9" s="31">
        <v>0</v>
      </c>
      <c r="D9" s="9">
        <v>0</v>
      </c>
      <c r="E9" s="9">
        <v>0</v>
      </c>
      <c r="F9" s="9">
        <v>0</v>
      </c>
      <c r="G9" s="9">
        <v>0</v>
      </c>
      <c r="H9" s="9">
        <v>0</v>
      </c>
      <c r="I9" s="10">
        <f t="shared" si="0"/>
        <v>0</v>
      </c>
      <c r="J9" s="8">
        <f t="shared" si="1"/>
        <v>0</v>
      </c>
      <c r="K9" s="11">
        <f t="shared" si="2"/>
        <v>0</v>
      </c>
      <c r="L9" s="31">
        <v>0</v>
      </c>
      <c r="M9" s="34">
        <f t="shared" ref="M9:M33" si="3">L9-K9</f>
        <v>0</v>
      </c>
    </row>
    <row r="10" spans="1:13" x14ac:dyDescent="0.2">
      <c r="A10" s="14" t="s">
        <v>3</v>
      </c>
      <c r="B10" s="15" t="s">
        <v>8</v>
      </c>
      <c r="C10" s="31">
        <v>0</v>
      </c>
      <c r="D10" s="9">
        <v>0</v>
      </c>
      <c r="E10" s="9">
        <v>0</v>
      </c>
      <c r="F10" s="9">
        <v>0</v>
      </c>
      <c r="G10" s="9">
        <v>0</v>
      </c>
      <c r="H10" s="9">
        <v>0</v>
      </c>
      <c r="I10" s="10">
        <f t="shared" si="0"/>
        <v>0</v>
      </c>
      <c r="J10" s="8">
        <f t="shared" si="1"/>
        <v>0</v>
      </c>
      <c r="K10" s="11">
        <f t="shared" si="2"/>
        <v>0</v>
      </c>
      <c r="L10" s="31">
        <v>0</v>
      </c>
      <c r="M10" s="34">
        <f t="shared" si="3"/>
        <v>0</v>
      </c>
    </row>
    <row r="11" spans="1:13" x14ac:dyDescent="0.2">
      <c r="A11" s="14" t="s">
        <v>5</v>
      </c>
      <c r="B11" s="15" t="s">
        <v>5</v>
      </c>
      <c r="C11" s="31">
        <v>0</v>
      </c>
      <c r="D11" s="9">
        <v>0</v>
      </c>
      <c r="E11" s="9">
        <v>0</v>
      </c>
      <c r="F11" s="9">
        <v>0</v>
      </c>
      <c r="G11" s="9">
        <v>0</v>
      </c>
      <c r="H11" s="9">
        <v>0</v>
      </c>
      <c r="I11" s="10">
        <f t="shared" si="0"/>
        <v>0</v>
      </c>
      <c r="J11" s="8">
        <f t="shared" si="1"/>
        <v>0</v>
      </c>
      <c r="K11" s="11">
        <f t="shared" si="2"/>
        <v>0</v>
      </c>
      <c r="L11" s="31">
        <v>0</v>
      </c>
      <c r="M11" s="34">
        <f t="shared" si="3"/>
        <v>0</v>
      </c>
    </row>
    <row r="12" spans="1:13" x14ac:dyDescent="0.2">
      <c r="A12" s="14" t="s">
        <v>7</v>
      </c>
      <c r="B12" s="15" t="s">
        <v>11</v>
      </c>
      <c r="C12" s="31">
        <v>0</v>
      </c>
      <c r="D12" s="9">
        <v>1230</v>
      </c>
      <c r="E12" s="9">
        <v>870</v>
      </c>
      <c r="F12" s="9">
        <v>0</v>
      </c>
      <c r="G12" s="9">
        <v>0</v>
      </c>
      <c r="H12" s="9">
        <v>0</v>
      </c>
      <c r="I12" s="10">
        <f t="shared" si="0"/>
        <v>2100</v>
      </c>
      <c r="J12" s="8">
        <f t="shared" si="1"/>
        <v>0.9402451801241124</v>
      </c>
      <c r="K12" s="11">
        <f t="shared" si="2"/>
        <v>591.51764526788031</v>
      </c>
      <c r="L12" s="31">
        <v>0</v>
      </c>
      <c r="M12" s="34">
        <f t="shared" si="3"/>
        <v>-591.51764526788031</v>
      </c>
    </row>
    <row r="13" spans="1:13" x14ac:dyDescent="0.2">
      <c r="A13" s="14" t="s">
        <v>7</v>
      </c>
      <c r="B13" s="15" t="s">
        <v>13</v>
      </c>
      <c r="C13" s="31">
        <v>0</v>
      </c>
      <c r="D13" s="9">
        <v>0</v>
      </c>
      <c r="E13" s="9">
        <v>0</v>
      </c>
      <c r="F13" s="9">
        <v>0</v>
      </c>
      <c r="G13" s="9">
        <v>0</v>
      </c>
      <c r="H13" s="9">
        <v>0</v>
      </c>
      <c r="I13" s="10">
        <f t="shared" si="0"/>
        <v>0</v>
      </c>
      <c r="J13" s="8">
        <f t="shared" si="1"/>
        <v>0</v>
      </c>
      <c r="K13" s="11">
        <f t="shared" si="2"/>
        <v>0</v>
      </c>
      <c r="L13" s="31">
        <v>0</v>
      </c>
      <c r="M13" s="34">
        <f t="shared" si="3"/>
        <v>0</v>
      </c>
    </row>
    <row r="14" spans="1:13" x14ac:dyDescent="0.2">
      <c r="A14" s="14" t="s">
        <v>7</v>
      </c>
      <c r="B14" s="15" t="s">
        <v>15</v>
      </c>
      <c r="C14" s="31">
        <v>0</v>
      </c>
      <c r="D14" s="9">
        <v>0</v>
      </c>
      <c r="E14" s="9">
        <v>0</v>
      </c>
      <c r="F14" s="9">
        <v>0</v>
      </c>
      <c r="G14" s="9">
        <v>0</v>
      </c>
      <c r="H14" s="9">
        <v>0</v>
      </c>
      <c r="I14" s="10">
        <f t="shared" si="0"/>
        <v>0</v>
      </c>
      <c r="J14" s="8">
        <f t="shared" si="1"/>
        <v>0</v>
      </c>
      <c r="K14" s="11">
        <f t="shared" si="2"/>
        <v>0</v>
      </c>
      <c r="L14" s="31">
        <v>0</v>
      </c>
      <c r="M14" s="34">
        <f t="shared" si="3"/>
        <v>0</v>
      </c>
    </row>
    <row r="15" spans="1:13" ht="30" x14ac:dyDescent="0.2">
      <c r="A15" s="14" t="s">
        <v>9</v>
      </c>
      <c r="B15" s="15" t="s">
        <v>9</v>
      </c>
      <c r="C15" s="31">
        <v>0</v>
      </c>
      <c r="D15" s="9">
        <v>0</v>
      </c>
      <c r="E15" s="9">
        <v>0</v>
      </c>
      <c r="F15" s="9">
        <v>0</v>
      </c>
      <c r="G15" s="9">
        <v>0</v>
      </c>
      <c r="H15" s="9">
        <v>0</v>
      </c>
      <c r="I15" s="10">
        <f t="shared" si="0"/>
        <v>0</v>
      </c>
      <c r="J15" s="8">
        <f t="shared" si="1"/>
        <v>0</v>
      </c>
      <c r="K15" s="11">
        <f t="shared" si="2"/>
        <v>0</v>
      </c>
      <c r="L15" s="31">
        <v>0</v>
      </c>
      <c r="M15" s="34">
        <f t="shared" si="3"/>
        <v>0</v>
      </c>
    </row>
    <row r="16" spans="1:13" ht="30" x14ac:dyDescent="0.2">
      <c r="A16" s="14" t="s">
        <v>10</v>
      </c>
      <c r="B16" s="15" t="s">
        <v>10</v>
      </c>
      <c r="C16" s="31">
        <v>0</v>
      </c>
      <c r="D16" s="9">
        <v>0</v>
      </c>
      <c r="E16" s="9">
        <v>0</v>
      </c>
      <c r="F16" s="9">
        <v>0</v>
      </c>
      <c r="G16" s="9">
        <v>0</v>
      </c>
      <c r="H16" s="9">
        <v>0</v>
      </c>
      <c r="I16" s="10">
        <f t="shared" si="0"/>
        <v>0</v>
      </c>
      <c r="J16" s="8">
        <f t="shared" si="1"/>
        <v>0</v>
      </c>
      <c r="K16" s="11">
        <f t="shared" si="2"/>
        <v>0</v>
      </c>
      <c r="L16" s="31">
        <v>0</v>
      </c>
      <c r="M16" s="34">
        <f t="shared" si="3"/>
        <v>0</v>
      </c>
    </row>
    <row r="17" spans="1:13" ht="30" x14ac:dyDescent="0.2">
      <c r="A17" s="14" t="s">
        <v>12</v>
      </c>
      <c r="B17" s="15" t="s">
        <v>12</v>
      </c>
      <c r="C17" s="31">
        <v>0</v>
      </c>
      <c r="D17" s="9">
        <v>0</v>
      </c>
      <c r="E17" s="9">
        <v>0</v>
      </c>
      <c r="F17" s="9">
        <v>0</v>
      </c>
      <c r="G17" s="9">
        <v>0</v>
      </c>
      <c r="H17" s="9">
        <v>0</v>
      </c>
      <c r="I17" s="10">
        <f t="shared" si="0"/>
        <v>0</v>
      </c>
      <c r="J17" s="8">
        <f t="shared" si="1"/>
        <v>0</v>
      </c>
      <c r="K17" s="11">
        <f t="shared" si="2"/>
        <v>0</v>
      </c>
      <c r="L17" s="31">
        <v>0</v>
      </c>
      <c r="M17" s="34">
        <f t="shared" si="3"/>
        <v>0</v>
      </c>
    </row>
    <row r="18" spans="1:13" ht="30" x14ac:dyDescent="0.2">
      <c r="A18" s="14" t="s">
        <v>14</v>
      </c>
      <c r="B18" s="15" t="s">
        <v>14</v>
      </c>
      <c r="C18" s="31">
        <v>0</v>
      </c>
      <c r="D18" s="9">
        <v>0</v>
      </c>
      <c r="E18" s="9">
        <v>0</v>
      </c>
      <c r="F18" s="9">
        <v>0</v>
      </c>
      <c r="G18" s="9">
        <v>0</v>
      </c>
      <c r="H18" s="9">
        <v>0</v>
      </c>
      <c r="I18" s="10">
        <f t="shared" si="0"/>
        <v>0</v>
      </c>
      <c r="J18" s="8">
        <f t="shared" si="1"/>
        <v>0</v>
      </c>
      <c r="K18" s="11">
        <f t="shared" si="2"/>
        <v>0</v>
      </c>
      <c r="L18" s="31">
        <v>0</v>
      </c>
      <c r="M18" s="34">
        <f t="shared" si="3"/>
        <v>0</v>
      </c>
    </row>
    <row r="19" spans="1:13" x14ac:dyDescent="0.2">
      <c r="A19" s="14" t="s">
        <v>16</v>
      </c>
      <c r="B19" s="15" t="s">
        <v>20</v>
      </c>
      <c r="C19" s="31">
        <v>0</v>
      </c>
      <c r="D19" s="9">
        <v>0</v>
      </c>
      <c r="E19" s="9">
        <v>0</v>
      </c>
      <c r="F19" s="9">
        <v>0</v>
      </c>
      <c r="G19" s="9">
        <v>0</v>
      </c>
      <c r="H19" s="9">
        <v>0</v>
      </c>
      <c r="I19" s="10">
        <f t="shared" si="0"/>
        <v>0</v>
      </c>
      <c r="J19" s="8">
        <f t="shared" si="1"/>
        <v>0</v>
      </c>
      <c r="K19" s="11">
        <f t="shared" si="2"/>
        <v>0</v>
      </c>
      <c r="L19" s="31">
        <v>0</v>
      </c>
      <c r="M19" s="34">
        <f t="shared" si="3"/>
        <v>0</v>
      </c>
    </row>
    <row r="20" spans="1:13" ht="32" customHeight="1" x14ac:dyDescent="0.2">
      <c r="A20" s="14" t="s">
        <v>16</v>
      </c>
      <c r="B20" s="15" t="s">
        <v>23</v>
      </c>
      <c r="C20" s="31">
        <v>0</v>
      </c>
      <c r="D20" s="9">
        <v>0</v>
      </c>
      <c r="E20" s="9">
        <v>0</v>
      </c>
      <c r="F20" s="9">
        <v>0</v>
      </c>
      <c r="G20" s="9">
        <v>0</v>
      </c>
      <c r="H20" s="9">
        <v>0</v>
      </c>
      <c r="I20" s="10">
        <f t="shared" si="0"/>
        <v>0</v>
      </c>
      <c r="J20" s="8">
        <f t="shared" si="1"/>
        <v>0</v>
      </c>
      <c r="K20" s="11">
        <f t="shared" si="2"/>
        <v>0</v>
      </c>
      <c r="L20" s="31">
        <v>0</v>
      </c>
      <c r="M20" s="34">
        <f t="shared" si="3"/>
        <v>0</v>
      </c>
    </row>
    <row r="21" spans="1:13" x14ac:dyDescent="0.2">
      <c r="A21" s="14" t="s">
        <v>17</v>
      </c>
      <c r="B21" s="15" t="s">
        <v>17</v>
      </c>
      <c r="C21" s="31">
        <v>0</v>
      </c>
      <c r="D21" s="9">
        <v>0</v>
      </c>
      <c r="E21" s="9">
        <v>0</v>
      </c>
      <c r="F21" s="9">
        <v>0</v>
      </c>
      <c r="G21" s="9">
        <v>0</v>
      </c>
      <c r="H21" s="9">
        <v>0</v>
      </c>
      <c r="I21" s="10">
        <f t="shared" si="0"/>
        <v>0</v>
      </c>
      <c r="J21" s="8">
        <f t="shared" si="1"/>
        <v>0</v>
      </c>
      <c r="K21" s="11">
        <f t="shared" si="2"/>
        <v>0</v>
      </c>
      <c r="L21" s="31">
        <v>0</v>
      </c>
      <c r="M21" s="34">
        <f t="shared" si="3"/>
        <v>0</v>
      </c>
    </row>
    <row r="22" spans="1:13" ht="30" x14ac:dyDescent="0.2">
      <c r="A22" s="14" t="s">
        <v>18</v>
      </c>
      <c r="B22" s="15" t="s">
        <v>26</v>
      </c>
      <c r="C22" s="31">
        <v>0</v>
      </c>
      <c r="D22" s="9">
        <v>690</v>
      </c>
      <c r="E22" s="9">
        <v>288</v>
      </c>
      <c r="F22" s="9">
        <v>0</v>
      </c>
      <c r="G22" s="9">
        <v>0</v>
      </c>
      <c r="H22" s="9">
        <v>0</v>
      </c>
      <c r="I22" s="10">
        <f t="shared" si="0"/>
        <v>978</v>
      </c>
      <c r="J22" s="8">
        <f t="shared" si="1"/>
        <v>0.43788561245780089</v>
      </c>
      <c r="K22" s="11">
        <f t="shared" si="2"/>
        <v>275.47821765332708</v>
      </c>
      <c r="L22" s="31">
        <v>0</v>
      </c>
      <c r="M22" s="34">
        <f t="shared" si="3"/>
        <v>-275.47821765332708</v>
      </c>
    </row>
    <row r="23" spans="1:13" x14ac:dyDescent="0.2">
      <c r="A23" s="14" t="s">
        <v>19</v>
      </c>
      <c r="B23" s="15" t="s">
        <v>28</v>
      </c>
      <c r="C23" s="31">
        <v>0</v>
      </c>
      <c r="D23" s="9">
        <v>0</v>
      </c>
      <c r="E23" s="9">
        <v>0</v>
      </c>
      <c r="F23" s="9">
        <v>0</v>
      </c>
      <c r="G23" s="9">
        <v>0</v>
      </c>
      <c r="H23" s="9">
        <v>0</v>
      </c>
      <c r="I23" s="10">
        <f t="shared" si="0"/>
        <v>0</v>
      </c>
      <c r="J23" s="8">
        <f t="shared" si="1"/>
        <v>0</v>
      </c>
      <c r="K23" s="11">
        <f t="shared" si="2"/>
        <v>0</v>
      </c>
      <c r="L23" s="31">
        <v>0</v>
      </c>
      <c r="M23" s="34">
        <f t="shared" si="3"/>
        <v>0</v>
      </c>
    </row>
    <row r="24" spans="1:13" x14ac:dyDescent="0.2">
      <c r="A24" s="14" t="s">
        <v>19</v>
      </c>
      <c r="B24" s="15" t="s">
        <v>29</v>
      </c>
      <c r="C24" s="31">
        <v>0</v>
      </c>
      <c r="D24" s="9">
        <v>0</v>
      </c>
      <c r="E24" s="9">
        <v>0</v>
      </c>
      <c r="F24" s="9">
        <v>0</v>
      </c>
      <c r="G24" s="9">
        <v>0</v>
      </c>
      <c r="H24" s="9">
        <v>0</v>
      </c>
      <c r="I24" s="10">
        <f t="shared" si="0"/>
        <v>0</v>
      </c>
      <c r="J24" s="8">
        <f t="shared" si="1"/>
        <v>0</v>
      </c>
      <c r="K24" s="11">
        <f t="shared" si="2"/>
        <v>0</v>
      </c>
      <c r="L24" s="31">
        <v>0</v>
      </c>
      <c r="M24" s="34">
        <f t="shared" si="3"/>
        <v>0</v>
      </c>
    </row>
    <row r="25" spans="1:13" x14ac:dyDescent="0.2">
      <c r="A25" s="14" t="s">
        <v>21</v>
      </c>
      <c r="B25" s="15" t="s">
        <v>30</v>
      </c>
      <c r="C25" s="31">
        <v>0</v>
      </c>
      <c r="D25" s="9">
        <v>0</v>
      </c>
      <c r="E25" s="9">
        <v>0</v>
      </c>
      <c r="F25" s="9">
        <v>0</v>
      </c>
      <c r="G25" s="9">
        <v>0</v>
      </c>
      <c r="H25" s="9">
        <v>0</v>
      </c>
      <c r="I25" s="10">
        <f t="shared" si="0"/>
        <v>0</v>
      </c>
      <c r="J25" s="8">
        <f t="shared" si="1"/>
        <v>0</v>
      </c>
      <c r="K25" s="11">
        <f t="shared" si="2"/>
        <v>0</v>
      </c>
      <c r="L25" s="31">
        <v>0</v>
      </c>
      <c r="M25" s="34">
        <f t="shared" si="3"/>
        <v>0</v>
      </c>
    </row>
    <row r="26" spans="1:13" x14ac:dyDescent="0.2">
      <c r="A26" s="14" t="s">
        <v>21</v>
      </c>
      <c r="B26" s="15" t="s">
        <v>31</v>
      </c>
      <c r="C26" s="31">
        <v>0</v>
      </c>
      <c r="D26" s="9">
        <v>0</v>
      </c>
      <c r="E26" s="9">
        <v>0</v>
      </c>
      <c r="F26" s="9">
        <v>0</v>
      </c>
      <c r="G26" s="9">
        <v>0</v>
      </c>
      <c r="H26" s="9">
        <v>0</v>
      </c>
      <c r="I26" s="10">
        <f t="shared" si="0"/>
        <v>0</v>
      </c>
      <c r="J26" s="8">
        <f t="shared" si="1"/>
        <v>0</v>
      </c>
      <c r="K26" s="11">
        <f t="shared" si="2"/>
        <v>0</v>
      </c>
      <c r="L26" s="31">
        <v>0</v>
      </c>
      <c r="M26" s="34">
        <f t="shared" si="3"/>
        <v>0</v>
      </c>
    </row>
    <row r="27" spans="1:13" x14ac:dyDescent="0.2">
      <c r="A27" s="14" t="s">
        <v>22</v>
      </c>
      <c r="B27" s="15" t="s">
        <v>32</v>
      </c>
      <c r="C27" s="31">
        <v>0</v>
      </c>
      <c r="D27" s="9">
        <v>0</v>
      </c>
      <c r="E27" s="9">
        <v>0</v>
      </c>
      <c r="F27" s="9">
        <v>0</v>
      </c>
      <c r="G27" s="9">
        <v>0</v>
      </c>
      <c r="H27" s="9">
        <v>0</v>
      </c>
      <c r="I27" s="10">
        <f t="shared" si="0"/>
        <v>0</v>
      </c>
      <c r="J27" s="8">
        <f t="shared" si="1"/>
        <v>0</v>
      </c>
      <c r="K27" s="11">
        <f t="shared" si="2"/>
        <v>0</v>
      </c>
      <c r="L27" s="31">
        <v>0</v>
      </c>
      <c r="M27" s="34">
        <f t="shared" si="3"/>
        <v>0</v>
      </c>
    </row>
    <row r="28" spans="1:13" x14ac:dyDescent="0.2">
      <c r="A28" s="14" t="s">
        <v>22</v>
      </c>
      <c r="B28" s="15" t="s">
        <v>33</v>
      </c>
      <c r="C28" s="31">
        <v>0</v>
      </c>
      <c r="D28" s="9">
        <v>0</v>
      </c>
      <c r="E28" s="9">
        <v>0</v>
      </c>
      <c r="F28" s="9">
        <v>0</v>
      </c>
      <c r="G28" s="9">
        <v>0</v>
      </c>
      <c r="H28" s="9">
        <v>0</v>
      </c>
      <c r="I28" s="10">
        <f t="shared" si="0"/>
        <v>0</v>
      </c>
      <c r="J28" s="8">
        <f t="shared" si="1"/>
        <v>0</v>
      </c>
      <c r="K28" s="11">
        <f t="shared" si="2"/>
        <v>0</v>
      </c>
      <c r="L28" s="31">
        <v>0</v>
      </c>
      <c r="M28" s="34">
        <f t="shared" si="3"/>
        <v>0</v>
      </c>
    </row>
    <row r="29" spans="1:13" x14ac:dyDescent="0.2">
      <c r="A29" s="14" t="s">
        <v>22</v>
      </c>
      <c r="B29" s="15" t="s">
        <v>34</v>
      </c>
      <c r="C29" s="31">
        <v>0</v>
      </c>
      <c r="D29" s="9">
        <v>1860</v>
      </c>
      <c r="E29" s="9">
        <v>0</v>
      </c>
      <c r="F29" s="9">
        <v>0</v>
      </c>
      <c r="G29" s="9">
        <v>1364</v>
      </c>
      <c r="H29" s="9">
        <v>0</v>
      </c>
      <c r="I29" s="10">
        <f t="shared" si="0"/>
        <v>3224</v>
      </c>
      <c r="J29" s="8">
        <f t="shared" si="1"/>
        <v>1.443500219390542</v>
      </c>
      <c r="K29" s="11">
        <f t="shared" si="2"/>
        <v>908.12042302078373</v>
      </c>
      <c r="L29" s="31">
        <v>0</v>
      </c>
      <c r="M29" s="34">
        <f t="shared" si="3"/>
        <v>-908.12042302078373</v>
      </c>
    </row>
    <row r="30" spans="1:13" x14ac:dyDescent="0.2">
      <c r="A30" s="14" t="s">
        <v>24</v>
      </c>
      <c r="B30" s="15" t="s">
        <v>35</v>
      </c>
      <c r="C30" s="31">
        <v>0</v>
      </c>
      <c r="D30" s="9">
        <v>0</v>
      </c>
      <c r="E30" s="9">
        <v>0</v>
      </c>
      <c r="F30" s="9">
        <v>0</v>
      </c>
      <c r="G30" s="9">
        <v>0</v>
      </c>
      <c r="H30" s="9">
        <v>0</v>
      </c>
      <c r="I30" s="10">
        <f t="shared" si="0"/>
        <v>0</v>
      </c>
      <c r="J30" s="8">
        <f t="shared" si="1"/>
        <v>0</v>
      </c>
      <c r="K30" s="11">
        <f t="shared" si="2"/>
        <v>0</v>
      </c>
      <c r="L30" s="31">
        <v>0</v>
      </c>
      <c r="M30" s="34">
        <f t="shared" si="3"/>
        <v>0</v>
      </c>
    </row>
    <row r="31" spans="1:13" x14ac:dyDescent="0.2">
      <c r="A31" s="14" t="s">
        <v>24</v>
      </c>
      <c r="B31" s="15" t="s">
        <v>36</v>
      </c>
      <c r="C31" s="31">
        <v>0</v>
      </c>
      <c r="D31" s="9">
        <v>0</v>
      </c>
      <c r="E31" s="9">
        <v>0</v>
      </c>
      <c r="F31" s="9">
        <v>0</v>
      </c>
      <c r="G31" s="9">
        <v>0</v>
      </c>
      <c r="H31" s="9">
        <v>0</v>
      </c>
      <c r="I31" s="10">
        <f t="shared" si="0"/>
        <v>0</v>
      </c>
      <c r="J31" s="8">
        <f t="shared" si="1"/>
        <v>0</v>
      </c>
      <c r="K31" s="11">
        <f t="shared" si="2"/>
        <v>0</v>
      </c>
      <c r="L31" s="31">
        <v>0</v>
      </c>
      <c r="M31" s="34">
        <f t="shared" si="3"/>
        <v>0</v>
      </c>
    </row>
    <row r="32" spans="1:13" x14ac:dyDescent="0.2">
      <c r="A32" s="14" t="s">
        <v>24</v>
      </c>
      <c r="B32" s="15" t="s">
        <v>37</v>
      </c>
      <c r="C32" s="31">
        <v>0</v>
      </c>
      <c r="D32" s="9">
        <v>0</v>
      </c>
      <c r="E32" s="9">
        <v>0</v>
      </c>
      <c r="F32" s="9">
        <v>0</v>
      </c>
      <c r="G32" s="9">
        <v>0</v>
      </c>
      <c r="H32" s="9">
        <v>0</v>
      </c>
      <c r="I32" s="10">
        <f t="shared" si="0"/>
        <v>0</v>
      </c>
      <c r="J32" s="8">
        <f t="shared" si="1"/>
        <v>0</v>
      </c>
      <c r="K32" s="11">
        <f t="shared" si="2"/>
        <v>0</v>
      </c>
      <c r="L32" s="31">
        <v>0</v>
      </c>
      <c r="M32" s="34">
        <f t="shared" si="3"/>
        <v>0</v>
      </c>
    </row>
    <row r="33" spans="1:13" ht="17" thickBot="1" x14ac:dyDescent="0.25">
      <c r="A33" s="25" t="s">
        <v>25</v>
      </c>
      <c r="B33" s="20" t="s">
        <v>25</v>
      </c>
      <c r="C33" s="32">
        <v>0</v>
      </c>
      <c r="D33" s="21">
        <v>0</v>
      </c>
      <c r="E33" s="21">
        <v>0</v>
      </c>
      <c r="F33" s="21">
        <v>0</v>
      </c>
      <c r="G33" s="21">
        <v>0</v>
      </c>
      <c r="H33" s="21">
        <v>0</v>
      </c>
      <c r="I33" s="22">
        <f t="shared" si="0"/>
        <v>0</v>
      </c>
      <c r="J33" s="23">
        <f t="shared" si="1"/>
        <v>0</v>
      </c>
      <c r="K33" s="35">
        <f t="shared" si="2"/>
        <v>0</v>
      </c>
      <c r="L33" s="32">
        <v>0</v>
      </c>
      <c r="M33" s="34">
        <f t="shared" si="3"/>
        <v>0</v>
      </c>
    </row>
    <row r="34" spans="1:13" ht="17" thickTop="1" x14ac:dyDescent="0.2">
      <c r="A34" s="53" t="s">
        <v>27</v>
      </c>
      <c r="B34" s="54"/>
      <c r="C34" s="33">
        <f>SUM(C8:C33)</f>
        <v>0</v>
      </c>
      <c r="D34" s="29">
        <f>SUM(D8:D33)</f>
        <v>3780</v>
      </c>
      <c r="E34" s="29">
        <f t="shared" ref="E34:L34" si="4">SUM(E8:E33)</f>
        <v>1158</v>
      </c>
      <c r="F34" s="29">
        <f t="shared" si="4"/>
        <v>0</v>
      </c>
      <c r="G34" s="29">
        <f t="shared" si="4"/>
        <v>1364</v>
      </c>
      <c r="H34" s="29">
        <f t="shared" si="4"/>
        <v>0</v>
      </c>
      <c r="I34" s="29">
        <f t="shared" si="4"/>
        <v>6302</v>
      </c>
      <c r="J34" s="29" t="s">
        <v>2</v>
      </c>
      <c r="K34" s="33">
        <f t="shared" si="4"/>
        <v>1775.116285941991</v>
      </c>
      <c r="L34" s="33">
        <f t="shared" si="4"/>
        <v>0</v>
      </c>
      <c r="M34" s="33">
        <f>L34-K34</f>
        <v>-1775.116285941991</v>
      </c>
    </row>
    <row r="35" spans="1:13" x14ac:dyDescent="0.2">
      <c r="B35" s="1"/>
    </row>
    <row r="36" spans="1:13" x14ac:dyDescent="0.2">
      <c r="G36" s="3"/>
      <c r="H36" s="3"/>
    </row>
  </sheetData>
  <mergeCells count="5">
    <mergeCell ref="A34:B34"/>
    <mergeCell ref="M6:M7"/>
    <mergeCell ref="D6:I6"/>
    <mergeCell ref="J6:J7"/>
    <mergeCell ref="K6:K7"/>
  </mergeCells>
  <pageMargins left="0.7" right="0.7" top="0.75" bottom="0.75" header="0.3" footer="0.3"/>
  <pageSetup scale="59" orientation="landscape" horizontalDpi="4294967292" verticalDpi="4294967292"/>
  <ignoredErrors>
    <ignoredError sqref="I3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E263E-BE4C-5F4D-9B36-21809093CC40}">
  <sheetPr>
    <pageSetUpPr fitToPage="1"/>
  </sheetPr>
  <dimension ref="A1:AC36"/>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7" width="14" style="1" customWidth="1"/>
    <col min="8" max="8" width="13.1640625" style="1" customWidth="1"/>
    <col min="9" max="12" width="10.6640625" style="1" customWidth="1"/>
    <col min="13" max="13" width="11.83203125" style="1" customWidth="1"/>
    <col min="14" max="14" width="18.6640625" style="1" customWidth="1"/>
    <col min="15" max="15" width="21.5" style="1" customWidth="1"/>
    <col min="16" max="17" width="10.6640625" style="1" customWidth="1"/>
    <col min="18" max="18" width="11.83203125" style="1" customWidth="1"/>
    <col min="19" max="19" width="15.5" style="1" customWidth="1"/>
    <col min="20" max="20" width="21.5" style="1" customWidth="1"/>
    <col min="21" max="21" width="13.33203125" style="1" customWidth="1"/>
    <col min="22" max="23" width="14.83203125" style="1" customWidth="1"/>
    <col min="24" max="28" width="14" style="1" customWidth="1"/>
    <col min="29" max="29" width="13.83203125" style="1" customWidth="1"/>
    <col min="30" max="47" width="11" style="1" customWidth="1"/>
    <col min="48" max="16384" width="11" style="1"/>
  </cols>
  <sheetData>
    <row r="1" spans="1:29" x14ac:dyDescent="0.2">
      <c r="A1" s="17" t="s">
        <v>0</v>
      </c>
      <c r="B1" s="1"/>
      <c r="H1" s="6"/>
      <c r="I1" s="5"/>
      <c r="J1" s="5"/>
      <c r="K1" s="5"/>
      <c r="L1" s="5"/>
      <c r="M1" s="5"/>
      <c r="N1" s="5"/>
      <c r="O1" s="5"/>
      <c r="P1" s="5"/>
      <c r="Q1" s="5"/>
      <c r="R1" s="5"/>
      <c r="S1" s="5"/>
      <c r="T1" s="5"/>
      <c r="U1" s="5"/>
      <c r="V1" s="5"/>
      <c r="W1" s="5"/>
    </row>
    <row r="2" spans="1:29" ht="30" x14ac:dyDescent="0.2">
      <c r="A2" s="13" t="s">
        <v>62</v>
      </c>
      <c r="B2" s="12"/>
      <c r="H2" s="64" t="s">
        <v>78</v>
      </c>
      <c r="I2" s="64"/>
      <c r="J2" s="64"/>
      <c r="K2" s="64"/>
      <c r="L2" s="64"/>
      <c r="M2" s="64"/>
      <c r="N2" s="5"/>
      <c r="O2" s="5"/>
      <c r="P2" s="65" t="s">
        <v>79</v>
      </c>
      <c r="Q2" s="65"/>
      <c r="R2" s="65"/>
      <c r="S2" s="5"/>
      <c r="T2" s="5"/>
      <c r="U2" s="5"/>
      <c r="V2" s="5"/>
      <c r="W2" s="5"/>
    </row>
    <row r="3" spans="1:29" ht="30" customHeight="1" x14ac:dyDescent="0.2">
      <c r="A3" s="7"/>
      <c r="B3" s="1"/>
      <c r="H3" s="18" t="s">
        <v>56</v>
      </c>
      <c r="I3" s="18" t="s">
        <v>57</v>
      </c>
      <c r="J3" s="18" t="s">
        <v>58</v>
      </c>
      <c r="K3" s="18" t="s">
        <v>59</v>
      </c>
      <c r="L3" s="18" t="s">
        <v>60</v>
      </c>
      <c r="M3" s="18" t="s">
        <v>61</v>
      </c>
      <c r="N3" s="18" t="s">
        <v>63</v>
      </c>
      <c r="O3" s="17" t="s">
        <v>65</v>
      </c>
      <c r="P3" s="18" t="s">
        <v>67</v>
      </c>
      <c r="Q3" s="18" t="s">
        <v>61</v>
      </c>
      <c r="R3" s="18" t="s">
        <v>68</v>
      </c>
      <c r="S3" s="18" t="s">
        <v>69</v>
      </c>
      <c r="T3" s="17" t="s">
        <v>71</v>
      </c>
      <c r="U3" s="5"/>
      <c r="V3" s="5"/>
      <c r="W3" s="5"/>
    </row>
    <row r="4" spans="1:29" ht="30" x14ac:dyDescent="0.2">
      <c r="A4" s="7"/>
      <c r="B4" s="1"/>
      <c r="G4" s="17" t="s">
        <v>53</v>
      </c>
      <c r="H4" s="27">
        <v>445.42</v>
      </c>
      <c r="I4" s="27">
        <v>392.14</v>
      </c>
      <c r="J4" s="27">
        <v>454.78</v>
      </c>
      <c r="K4" s="27">
        <v>648.66999999999996</v>
      </c>
      <c r="L4" s="27">
        <v>647.04999999999995</v>
      </c>
      <c r="M4" s="27">
        <v>406.78</v>
      </c>
      <c r="N4" s="28">
        <f>SUM(H4:M4)</f>
        <v>2994.8399999999992</v>
      </c>
      <c r="O4" s="16">
        <v>253.6</v>
      </c>
      <c r="P4" s="27">
        <v>778.85</v>
      </c>
      <c r="Q4" s="27">
        <v>406.78</v>
      </c>
      <c r="R4" s="27">
        <v>532.4</v>
      </c>
      <c r="S4" s="28">
        <f>SUM(P4:R4)</f>
        <v>1718.0300000000002</v>
      </c>
      <c r="T4" s="16">
        <v>224.48000000000002</v>
      </c>
      <c r="U4" s="5"/>
      <c r="V4" s="5"/>
      <c r="W4" s="5"/>
    </row>
    <row r="5" spans="1:29" x14ac:dyDescent="0.2">
      <c r="A5" s="7"/>
      <c r="B5" s="12"/>
      <c r="H5" s="5"/>
      <c r="I5" s="5"/>
      <c r="J5" s="5"/>
      <c r="K5" s="5"/>
      <c r="L5" s="5"/>
      <c r="M5" s="5"/>
      <c r="N5" s="5"/>
      <c r="O5" s="5"/>
      <c r="P5" s="5"/>
      <c r="Q5" s="5"/>
      <c r="R5" s="5"/>
      <c r="S5" s="5"/>
      <c r="T5" s="5"/>
      <c r="U5" s="5"/>
      <c r="V5" s="5"/>
      <c r="W5" s="5"/>
    </row>
    <row r="6" spans="1:29" s="4" customFormat="1" ht="45" customHeight="1" x14ac:dyDescent="0.2">
      <c r="A6" s="12"/>
      <c r="B6" s="7"/>
      <c r="C6" s="61" t="s">
        <v>55</v>
      </c>
      <c r="D6" s="61"/>
      <c r="E6" s="61"/>
      <c r="F6" s="61"/>
      <c r="G6" s="61"/>
      <c r="H6" s="65" t="s">
        <v>66</v>
      </c>
      <c r="I6" s="65"/>
      <c r="J6" s="65"/>
      <c r="K6" s="65"/>
      <c r="L6" s="65"/>
      <c r="M6" s="65"/>
      <c r="N6" s="65"/>
      <c r="O6" s="59" t="s">
        <v>64</v>
      </c>
      <c r="P6" s="66" t="s">
        <v>70</v>
      </c>
      <c r="Q6" s="67"/>
      <c r="R6" s="67"/>
      <c r="S6" s="68"/>
      <c r="T6" s="59" t="s">
        <v>72</v>
      </c>
      <c r="U6" s="59" t="s">
        <v>80</v>
      </c>
      <c r="V6" s="59" t="s">
        <v>81</v>
      </c>
      <c r="W6" s="59" t="s">
        <v>73</v>
      </c>
      <c r="X6" s="61" t="s">
        <v>52</v>
      </c>
      <c r="Y6" s="61"/>
      <c r="Z6" s="61"/>
      <c r="AA6" s="61"/>
      <c r="AB6" s="61"/>
      <c r="AC6" s="62" t="s">
        <v>54</v>
      </c>
    </row>
    <row r="7" spans="1:29" ht="61" customHeight="1" x14ac:dyDescent="0.2">
      <c r="A7" s="17" t="s">
        <v>48</v>
      </c>
      <c r="B7" s="17" t="s">
        <v>46</v>
      </c>
      <c r="C7" s="38" t="s">
        <v>59</v>
      </c>
      <c r="D7" s="38" t="s">
        <v>75</v>
      </c>
      <c r="E7" s="38" t="s">
        <v>68</v>
      </c>
      <c r="F7" s="38" t="s">
        <v>74</v>
      </c>
      <c r="G7" s="38" t="s">
        <v>1</v>
      </c>
      <c r="H7" s="18" t="str">
        <f>H3</f>
        <v>Bella Vista</v>
      </c>
      <c r="I7" s="18" t="str">
        <f t="shared" ref="I7:M7" si="0">I3</f>
        <v>Cleveland</v>
      </c>
      <c r="J7" s="18" t="str">
        <f t="shared" si="0"/>
        <v>Crocker Highlands</v>
      </c>
      <c r="K7" s="18" t="str">
        <f t="shared" si="0"/>
        <v>Franklin</v>
      </c>
      <c r="L7" s="18" t="str">
        <f t="shared" si="0"/>
        <v>Garfield</v>
      </c>
      <c r="M7" s="18" t="str">
        <f t="shared" si="0"/>
        <v>La Escuelita K-8</v>
      </c>
      <c r="N7" s="37" t="s">
        <v>76</v>
      </c>
      <c r="O7" s="60"/>
      <c r="P7" s="18" t="str">
        <f t="shared" ref="P7:R7" si="1">P3</f>
        <v>Edna Brewer</v>
      </c>
      <c r="Q7" s="18" t="str">
        <f t="shared" si="1"/>
        <v>La Escuelita K-8</v>
      </c>
      <c r="R7" s="18" t="str">
        <f t="shared" si="1"/>
        <v>Roosevelt</v>
      </c>
      <c r="S7" s="17" t="s">
        <v>77</v>
      </c>
      <c r="T7" s="60"/>
      <c r="U7" s="60"/>
      <c r="V7" s="60"/>
      <c r="W7" s="60"/>
      <c r="X7" s="38" t="s">
        <v>59</v>
      </c>
      <c r="Y7" s="38" t="s">
        <v>75</v>
      </c>
      <c r="Z7" s="38" t="s">
        <v>68</v>
      </c>
      <c r="AA7" s="38" t="s">
        <v>74</v>
      </c>
      <c r="AB7" s="38" t="s">
        <v>1</v>
      </c>
      <c r="AC7" s="63"/>
    </row>
    <row r="8" spans="1:29" x14ac:dyDescent="0.2">
      <c r="A8" s="14" t="s">
        <v>3</v>
      </c>
      <c r="B8" s="15" t="s">
        <v>4</v>
      </c>
      <c r="C8" s="39">
        <v>805</v>
      </c>
      <c r="D8" s="39">
        <v>0</v>
      </c>
      <c r="E8" s="39">
        <v>0</v>
      </c>
      <c r="F8" s="39">
        <v>0</v>
      </c>
      <c r="G8" s="31">
        <f>SUM(C8:F8)</f>
        <v>805</v>
      </c>
      <c r="H8" s="2">
        <v>0</v>
      </c>
      <c r="I8" s="2">
        <v>0</v>
      </c>
      <c r="J8" s="2">
        <v>0</v>
      </c>
      <c r="K8" s="2">
        <v>805</v>
      </c>
      <c r="L8" s="2">
        <v>0</v>
      </c>
      <c r="M8" s="2">
        <v>0</v>
      </c>
      <c r="N8" s="10">
        <f t="shared" ref="N8:N33" si="2">SUM(H8:M8)</f>
        <v>805</v>
      </c>
      <c r="O8" s="8">
        <f t="shared" ref="O8:O33" si="3">N8/$N$4</f>
        <v>0.2687956618717528</v>
      </c>
      <c r="P8" s="2">
        <v>0</v>
      </c>
      <c r="Q8" s="2">
        <v>0</v>
      </c>
      <c r="R8" s="2">
        <v>0</v>
      </c>
      <c r="S8" s="10">
        <f>SUM(P8:R8)</f>
        <v>0</v>
      </c>
      <c r="T8" s="8">
        <f>S8/$S$4</f>
        <v>0</v>
      </c>
      <c r="U8" s="19">
        <f t="shared" ref="U8:U33" si="4">O8*$O$4</f>
        <v>68.166579850676513</v>
      </c>
      <c r="V8" s="19">
        <f>T8*$T$4</f>
        <v>0</v>
      </c>
      <c r="W8" s="11">
        <f t="shared" ref="W8:W33" si="5">SUM(U8,V8)</f>
        <v>68.166579850676513</v>
      </c>
      <c r="X8" s="39">
        <v>0</v>
      </c>
      <c r="Y8" s="39">
        <v>975</v>
      </c>
      <c r="Z8" s="39">
        <v>0</v>
      </c>
      <c r="AA8" s="39">
        <v>0</v>
      </c>
      <c r="AB8" s="31">
        <f>SUM(X8:AA8)</f>
        <v>975</v>
      </c>
      <c r="AC8" s="34">
        <f>AB8-W8</f>
        <v>906.8334201493235</v>
      </c>
    </row>
    <row r="9" spans="1:29" x14ac:dyDescent="0.2">
      <c r="A9" s="14" t="s">
        <v>3</v>
      </c>
      <c r="B9" s="15" t="s">
        <v>6</v>
      </c>
      <c r="C9" s="39">
        <v>0</v>
      </c>
      <c r="D9" s="39">
        <v>0</v>
      </c>
      <c r="E9" s="39">
        <v>0</v>
      </c>
      <c r="F9" s="39">
        <v>0</v>
      </c>
      <c r="G9" s="31">
        <f t="shared" ref="G9:G33" si="6">SUM(C9:F9)</f>
        <v>0</v>
      </c>
      <c r="H9" s="2">
        <v>0</v>
      </c>
      <c r="I9" s="2">
        <v>0</v>
      </c>
      <c r="J9" s="2">
        <v>0</v>
      </c>
      <c r="K9" s="2">
        <v>0</v>
      </c>
      <c r="L9" s="2">
        <v>0</v>
      </c>
      <c r="M9" s="2">
        <v>0</v>
      </c>
      <c r="N9" s="10">
        <f t="shared" si="2"/>
        <v>0</v>
      </c>
      <c r="O9" s="8">
        <f t="shared" si="3"/>
        <v>0</v>
      </c>
      <c r="P9" s="2">
        <v>0</v>
      </c>
      <c r="Q9" s="2">
        <v>0</v>
      </c>
      <c r="R9" s="2">
        <v>0</v>
      </c>
      <c r="S9" s="10">
        <f t="shared" ref="S9:S33" si="7">SUM(P9:R9)</f>
        <v>0</v>
      </c>
      <c r="T9" s="8">
        <f t="shared" ref="T9:T33" si="8">S9/$S$4</f>
        <v>0</v>
      </c>
      <c r="U9" s="19">
        <f t="shared" si="4"/>
        <v>0</v>
      </c>
      <c r="V9" s="19">
        <f t="shared" ref="V9:V33" si="9">T9*$T$4</f>
        <v>0</v>
      </c>
      <c r="W9" s="11">
        <f t="shared" si="5"/>
        <v>0</v>
      </c>
      <c r="X9" s="39">
        <v>0</v>
      </c>
      <c r="Y9" s="39">
        <v>0</v>
      </c>
      <c r="Z9" s="39">
        <v>0</v>
      </c>
      <c r="AA9" s="39">
        <v>0</v>
      </c>
      <c r="AB9" s="31">
        <f t="shared" ref="AB9:AB33" si="10">SUM(X9:AA9)</f>
        <v>0</v>
      </c>
      <c r="AC9" s="34">
        <f t="shared" ref="AC9:AC33" si="11">AB9-W9</f>
        <v>0</v>
      </c>
    </row>
    <row r="10" spans="1:29" x14ac:dyDescent="0.2">
      <c r="A10" s="14" t="s">
        <v>3</v>
      </c>
      <c r="B10" s="15" t="s">
        <v>8</v>
      </c>
      <c r="C10" s="39">
        <v>0</v>
      </c>
      <c r="D10" s="39">
        <v>851</v>
      </c>
      <c r="E10" s="39">
        <v>0</v>
      </c>
      <c r="F10" s="39">
        <v>0</v>
      </c>
      <c r="G10" s="31">
        <f t="shared" si="6"/>
        <v>851</v>
      </c>
      <c r="H10" s="2">
        <v>0</v>
      </c>
      <c r="I10" s="2">
        <v>0</v>
      </c>
      <c r="J10" s="2">
        <v>0</v>
      </c>
      <c r="K10" s="2">
        <v>0</v>
      </c>
      <c r="L10" s="2">
        <v>0</v>
      </c>
      <c r="M10" s="2">
        <v>0</v>
      </c>
      <c r="N10" s="10">
        <f t="shared" si="2"/>
        <v>0</v>
      </c>
      <c r="O10" s="8">
        <f t="shared" si="3"/>
        <v>0</v>
      </c>
      <c r="P10" s="2">
        <v>0</v>
      </c>
      <c r="Q10" s="2">
        <v>0</v>
      </c>
      <c r="R10" s="2">
        <v>0</v>
      </c>
      <c r="S10" s="10">
        <f t="shared" si="7"/>
        <v>0</v>
      </c>
      <c r="T10" s="8">
        <f t="shared" si="8"/>
        <v>0</v>
      </c>
      <c r="U10" s="19">
        <f t="shared" si="4"/>
        <v>0</v>
      </c>
      <c r="V10" s="19">
        <f t="shared" si="9"/>
        <v>0</v>
      </c>
      <c r="W10" s="11">
        <f t="shared" si="5"/>
        <v>0</v>
      </c>
      <c r="X10" s="39">
        <v>0</v>
      </c>
      <c r="Y10" s="39">
        <v>0</v>
      </c>
      <c r="Z10" s="39">
        <v>0</v>
      </c>
      <c r="AA10" s="39">
        <v>0</v>
      </c>
      <c r="AB10" s="31">
        <f t="shared" si="10"/>
        <v>0</v>
      </c>
      <c r="AC10" s="34">
        <f t="shared" si="11"/>
        <v>0</v>
      </c>
    </row>
    <row r="11" spans="1:29" x14ac:dyDescent="0.2">
      <c r="A11" s="14" t="s">
        <v>5</v>
      </c>
      <c r="B11" s="15" t="s">
        <v>5</v>
      </c>
      <c r="C11" s="39">
        <v>0</v>
      </c>
      <c r="D11" s="39">
        <v>0</v>
      </c>
      <c r="E11" s="39">
        <v>0</v>
      </c>
      <c r="F11" s="39">
        <v>0</v>
      </c>
      <c r="G11" s="31">
        <f t="shared" si="6"/>
        <v>0</v>
      </c>
      <c r="H11" s="2">
        <v>0</v>
      </c>
      <c r="I11" s="2">
        <v>0</v>
      </c>
      <c r="J11" s="2">
        <v>0</v>
      </c>
      <c r="K11" s="2">
        <v>0</v>
      </c>
      <c r="L11" s="2">
        <v>0</v>
      </c>
      <c r="M11" s="2">
        <v>0</v>
      </c>
      <c r="N11" s="10">
        <f t="shared" si="2"/>
        <v>0</v>
      </c>
      <c r="O11" s="8">
        <f t="shared" si="3"/>
        <v>0</v>
      </c>
      <c r="P11" s="2">
        <v>0</v>
      </c>
      <c r="Q11" s="2">
        <v>0</v>
      </c>
      <c r="R11" s="2">
        <v>0</v>
      </c>
      <c r="S11" s="10">
        <f t="shared" si="7"/>
        <v>0</v>
      </c>
      <c r="T11" s="8">
        <f t="shared" si="8"/>
        <v>0</v>
      </c>
      <c r="U11" s="19">
        <f t="shared" si="4"/>
        <v>0</v>
      </c>
      <c r="V11" s="19">
        <f t="shared" si="9"/>
        <v>0</v>
      </c>
      <c r="W11" s="11">
        <f t="shared" si="5"/>
        <v>0</v>
      </c>
      <c r="X11" s="39">
        <v>0</v>
      </c>
      <c r="Y11" s="39">
        <v>0</v>
      </c>
      <c r="Z11" s="39">
        <v>0</v>
      </c>
      <c r="AA11" s="39">
        <v>0</v>
      </c>
      <c r="AB11" s="31">
        <f t="shared" si="10"/>
        <v>0</v>
      </c>
      <c r="AC11" s="34">
        <f t="shared" si="11"/>
        <v>0</v>
      </c>
    </row>
    <row r="12" spans="1:29" x14ac:dyDescent="0.2">
      <c r="A12" s="14" t="s">
        <v>7</v>
      </c>
      <c r="B12" s="15" t="s">
        <v>11</v>
      </c>
      <c r="C12" s="39">
        <v>0</v>
      </c>
      <c r="D12" s="39">
        <v>775</v>
      </c>
      <c r="E12" s="39">
        <v>0</v>
      </c>
      <c r="F12" s="39">
        <v>805</v>
      </c>
      <c r="G12" s="31">
        <f t="shared" si="6"/>
        <v>1580</v>
      </c>
      <c r="H12" s="2">
        <v>888</v>
      </c>
      <c r="I12" s="2">
        <v>0</v>
      </c>
      <c r="J12" s="2">
        <v>0</v>
      </c>
      <c r="K12" s="2">
        <v>0</v>
      </c>
      <c r="L12" s="2">
        <v>868</v>
      </c>
      <c r="M12" s="2">
        <v>0</v>
      </c>
      <c r="N12" s="10">
        <f t="shared" si="2"/>
        <v>1756</v>
      </c>
      <c r="O12" s="8">
        <f t="shared" si="3"/>
        <v>0.58634184130037015</v>
      </c>
      <c r="P12" s="2">
        <v>0</v>
      </c>
      <c r="Q12" s="2">
        <v>0</v>
      </c>
      <c r="R12" s="2">
        <v>0</v>
      </c>
      <c r="S12" s="10">
        <f t="shared" si="7"/>
        <v>0</v>
      </c>
      <c r="T12" s="8">
        <f t="shared" si="8"/>
        <v>0</v>
      </c>
      <c r="U12" s="19">
        <f t="shared" si="4"/>
        <v>148.69629095377385</v>
      </c>
      <c r="V12" s="19">
        <f t="shared" si="9"/>
        <v>0</v>
      </c>
      <c r="W12" s="11">
        <f t="shared" si="5"/>
        <v>148.69629095377385</v>
      </c>
      <c r="X12" s="39">
        <v>0</v>
      </c>
      <c r="Y12" s="39">
        <v>0</v>
      </c>
      <c r="Z12" s="39">
        <v>0</v>
      </c>
      <c r="AA12" s="39">
        <v>805</v>
      </c>
      <c r="AB12" s="31">
        <f t="shared" si="10"/>
        <v>805</v>
      </c>
      <c r="AC12" s="34">
        <f t="shared" si="11"/>
        <v>656.30370904622612</v>
      </c>
    </row>
    <row r="13" spans="1:29" x14ac:dyDescent="0.2">
      <c r="A13" s="14" t="s">
        <v>7</v>
      </c>
      <c r="B13" s="15" t="s">
        <v>13</v>
      </c>
      <c r="C13" s="39">
        <v>0</v>
      </c>
      <c r="D13" s="39">
        <v>0</v>
      </c>
      <c r="E13" s="39">
        <v>0</v>
      </c>
      <c r="F13" s="39">
        <v>0</v>
      </c>
      <c r="G13" s="31">
        <f t="shared" si="6"/>
        <v>0</v>
      </c>
      <c r="H13" s="2">
        <v>0</v>
      </c>
      <c r="I13" s="2">
        <v>0</v>
      </c>
      <c r="J13" s="2">
        <v>0</v>
      </c>
      <c r="K13" s="2">
        <v>0</v>
      </c>
      <c r="L13" s="2">
        <v>0</v>
      </c>
      <c r="M13" s="2">
        <v>0</v>
      </c>
      <c r="N13" s="10">
        <f t="shared" si="2"/>
        <v>0</v>
      </c>
      <c r="O13" s="8">
        <f t="shared" si="3"/>
        <v>0</v>
      </c>
      <c r="P13" s="2">
        <v>0</v>
      </c>
      <c r="Q13" s="2">
        <v>0</v>
      </c>
      <c r="R13" s="2">
        <v>0</v>
      </c>
      <c r="S13" s="10">
        <f t="shared" si="7"/>
        <v>0</v>
      </c>
      <c r="T13" s="8">
        <f t="shared" si="8"/>
        <v>0</v>
      </c>
      <c r="U13" s="19">
        <f t="shared" si="4"/>
        <v>0</v>
      </c>
      <c r="V13" s="19">
        <f t="shared" si="9"/>
        <v>0</v>
      </c>
      <c r="W13" s="11">
        <f t="shared" si="5"/>
        <v>0</v>
      </c>
      <c r="X13" s="39">
        <v>0</v>
      </c>
      <c r="Y13" s="39">
        <v>0</v>
      </c>
      <c r="Z13" s="39">
        <v>0</v>
      </c>
      <c r="AA13" s="39">
        <v>0</v>
      </c>
      <c r="AB13" s="31">
        <f t="shared" si="10"/>
        <v>0</v>
      </c>
      <c r="AC13" s="34">
        <f t="shared" si="11"/>
        <v>0</v>
      </c>
    </row>
    <row r="14" spans="1:29" x14ac:dyDescent="0.2">
      <c r="A14" s="14" t="s">
        <v>7</v>
      </c>
      <c r="B14" s="15" t="s">
        <v>15</v>
      </c>
      <c r="C14" s="39">
        <v>0</v>
      </c>
      <c r="D14" s="39">
        <v>0</v>
      </c>
      <c r="E14" s="39">
        <v>0</v>
      </c>
      <c r="F14" s="39">
        <v>0</v>
      </c>
      <c r="G14" s="31">
        <f t="shared" si="6"/>
        <v>0</v>
      </c>
      <c r="H14" s="2">
        <v>0</v>
      </c>
      <c r="I14" s="2">
        <v>0</v>
      </c>
      <c r="J14" s="2">
        <v>0</v>
      </c>
      <c r="K14" s="2">
        <v>0</v>
      </c>
      <c r="L14" s="2">
        <v>0</v>
      </c>
      <c r="M14" s="2">
        <v>0</v>
      </c>
      <c r="N14" s="10">
        <f t="shared" si="2"/>
        <v>0</v>
      </c>
      <c r="O14" s="8">
        <f t="shared" si="3"/>
        <v>0</v>
      </c>
      <c r="P14" s="2">
        <v>1914</v>
      </c>
      <c r="Q14" s="2">
        <v>0</v>
      </c>
      <c r="R14" s="2">
        <v>0</v>
      </c>
      <c r="S14" s="10">
        <f t="shared" si="7"/>
        <v>1914</v>
      </c>
      <c r="T14" s="8">
        <f t="shared" si="8"/>
        <v>1.1140666926654363</v>
      </c>
      <c r="U14" s="19">
        <f t="shared" si="4"/>
        <v>0</v>
      </c>
      <c r="V14" s="19">
        <f t="shared" si="9"/>
        <v>250.08569116953717</v>
      </c>
      <c r="W14" s="11">
        <f t="shared" si="5"/>
        <v>250.08569116953717</v>
      </c>
      <c r="X14" s="39">
        <v>0</v>
      </c>
      <c r="Y14" s="39">
        <v>0</v>
      </c>
      <c r="Z14" s="39">
        <v>0</v>
      </c>
      <c r="AA14" s="39">
        <v>0</v>
      </c>
      <c r="AB14" s="31">
        <f t="shared" si="10"/>
        <v>0</v>
      </c>
      <c r="AC14" s="34">
        <f t="shared" si="11"/>
        <v>-250.08569116953717</v>
      </c>
    </row>
    <row r="15" spans="1:29" ht="30" x14ac:dyDescent="0.2">
      <c r="A15" s="14" t="s">
        <v>9</v>
      </c>
      <c r="B15" s="15" t="s">
        <v>9</v>
      </c>
      <c r="C15" s="39">
        <v>0</v>
      </c>
      <c r="D15" s="39">
        <v>0</v>
      </c>
      <c r="E15" s="39">
        <v>0</v>
      </c>
      <c r="F15" s="39">
        <v>0</v>
      </c>
      <c r="G15" s="31">
        <f t="shared" si="6"/>
        <v>0</v>
      </c>
      <c r="H15" s="2">
        <v>0</v>
      </c>
      <c r="I15" s="2">
        <v>0</v>
      </c>
      <c r="J15" s="2">
        <v>0</v>
      </c>
      <c r="K15" s="2">
        <v>0</v>
      </c>
      <c r="L15" s="2">
        <v>0</v>
      </c>
      <c r="M15" s="2">
        <v>0</v>
      </c>
      <c r="N15" s="10">
        <f t="shared" si="2"/>
        <v>0</v>
      </c>
      <c r="O15" s="8">
        <f t="shared" si="3"/>
        <v>0</v>
      </c>
      <c r="P15" s="2">
        <v>0</v>
      </c>
      <c r="Q15" s="2">
        <v>0</v>
      </c>
      <c r="R15" s="2">
        <v>0</v>
      </c>
      <c r="S15" s="10">
        <f t="shared" si="7"/>
        <v>0</v>
      </c>
      <c r="T15" s="8">
        <f t="shared" si="8"/>
        <v>0</v>
      </c>
      <c r="U15" s="19">
        <f t="shared" si="4"/>
        <v>0</v>
      </c>
      <c r="V15" s="19">
        <f t="shared" si="9"/>
        <v>0</v>
      </c>
      <c r="W15" s="11">
        <f t="shared" si="5"/>
        <v>0</v>
      </c>
      <c r="X15" s="39">
        <v>0</v>
      </c>
      <c r="Y15" s="39">
        <v>0</v>
      </c>
      <c r="Z15" s="39">
        <v>0</v>
      </c>
      <c r="AA15" s="39">
        <v>0</v>
      </c>
      <c r="AB15" s="31">
        <f t="shared" si="10"/>
        <v>0</v>
      </c>
      <c r="AC15" s="34">
        <f t="shared" si="11"/>
        <v>0</v>
      </c>
    </row>
    <row r="16" spans="1:29" ht="30" x14ac:dyDescent="0.2">
      <c r="A16" s="14" t="s">
        <v>10</v>
      </c>
      <c r="B16" s="15" t="s">
        <v>10</v>
      </c>
      <c r="C16" s="39">
        <v>0</v>
      </c>
      <c r="D16" s="39">
        <v>0</v>
      </c>
      <c r="E16" s="39">
        <v>1820</v>
      </c>
      <c r="F16" s="39">
        <v>0</v>
      </c>
      <c r="G16" s="31">
        <f t="shared" si="6"/>
        <v>1820</v>
      </c>
      <c r="H16" s="2">
        <v>0</v>
      </c>
      <c r="I16" s="2">
        <v>0</v>
      </c>
      <c r="J16" s="2">
        <v>0</v>
      </c>
      <c r="K16" s="2">
        <v>0</v>
      </c>
      <c r="L16" s="2">
        <v>0</v>
      </c>
      <c r="M16" s="2">
        <v>0</v>
      </c>
      <c r="N16" s="10">
        <f t="shared" si="2"/>
        <v>0</v>
      </c>
      <c r="O16" s="8">
        <f t="shared" si="3"/>
        <v>0</v>
      </c>
      <c r="P16" s="2">
        <v>0</v>
      </c>
      <c r="Q16" s="2">
        <v>0</v>
      </c>
      <c r="R16" s="2">
        <v>1820</v>
      </c>
      <c r="S16" s="10">
        <f t="shared" si="7"/>
        <v>1820</v>
      </c>
      <c r="T16" s="8">
        <f t="shared" si="8"/>
        <v>1.0593528634540723</v>
      </c>
      <c r="U16" s="19">
        <f t="shared" si="4"/>
        <v>0</v>
      </c>
      <c r="V16" s="19">
        <f t="shared" si="9"/>
        <v>237.80353078817018</v>
      </c>
      <c r="W16" s="11">
        <f t="shared" si="5"/>
        <v>237.80353078817018</v>
      </c>
      <c r="X16" s="39">
        <v>0</v>
      </c>
      <c r="Y16" s="39">
        <v>0</v>
      </c>
      <c r="Z16" s="39">
        <v>0</v>
      </c>
      <c r="AA16" s="39">
        <v>0</v>
      </c>
      <c r="AB16" s="31">
        <f t="shared" si="10"/>
        <v>0</v>
      </c>
      <c r="AC16" s="34">
        <f t="shared" si="11"/>
        <v>-237.80353078817018</v>
      </c>
    </row>
    <row r="17" spans="1:29" ht="30" x14ac:dyDescent="0.2">
      <c r="A17" s="14" t="s">
        <v>12</v>
      </c>
      <c r="B17" s="15" t="s">
        <v>12</v>
      </c>
      <c r="C17" s="39">
        <v>0</v>
      </c>
      <c r="D17" s="39">
        <v>0</v>
      </c>
      <c r="E17" s="39">
        <v>1435</v>
      </c>
      <c r="F17" s="39">
        <v>0</v>
      </c>
      <c r="G17" s="31">
        <f t="shared" si="6"/>
        <v>1435</v>
      </c>
      <c r="H17" s="2">
        <v>0</v>
      </c>
      <c r="I17" s="2">
        <v>0</v>
      </c>
      <c r="J17" s="2">
        <v>0</v>
      </c>
      <c r="K17" s="2">
        <v>0</v>
      </c>
      <c r="L17" s="2">
        <v>0</v>
      </c>
      <c r="M17" s="2">
        <v>0</v>
      </c>
      <c r="N17" s="10">
        <f t="shared" si="2"/>
        <v>0</v>
      </c>
      <c r="O17" s="8">
        <f t="shared" si="3"/>
        <v>0</v>
      </c>
      <c r="P17" s="2">
        <v>0</v>
      </c>
      <c r="Q17" s="2">
        <v>0</v>
      </c>
      <c r="R17" s="2">
        <v>1435</v>
      </c>
      <c r="S17" s="10">
        <f t="shared" si="7"/>
        <v>1435</v>
      </c>
      <c r="T17" s="8">
        <f t="shared" si="8"/>
        <v>0.83525898849263391</v>
      </c>
      <c r="U17" s="19">
        <f t="shared" si="4"/>
        <v>0</v>
      </c>
      <c r="V17" s="19">
        <f t="shared" si="9"/>
        <v>187.49893773682646</v>
      </c>
      <c r="W17" s="11">
        <f t="shared" si="5"/>
        <v>187.49893773682646</v>
      </c>
      <c r="X17" s="39">
        <v>0</v>
      </c>
      <c r="Y17" s="39">
        <v>0</v>
      </c>
      <c r="Z17" s="39">
        <v>0</v>
      </c>
      <c r="AA17" s="39">
        <v>0</v>
      </c>
      <c r="AB17" s="31">
        <f t="shared" si="10"/>
        <v>0</v>
      </c>
      <c r="AC17" s="34">
        <f t="shared" si="11"/>
        <v>-187.49893773682646</v>
      </c>
    </row>
    <row r="18" spans="1:29" ht="30" x14ac:dyDescent="0.2">
      <c r="A18" s="14" t="s">
        <v>14</v>
      </c>
      <c r="B18" s="15" t="s">
        <v>14</v>
      </c>
      <c r="C18" s="39">
        <v>0</v>
      </c>
      <c r="D18" s="39">
        <v>0</v>
      </c>
      <c r="E18" s="39">
        <v>0</v>
      </c>
      <c r="F18" s="39">
        <v>0</v>
      </c>
      <c r="G18" s="31">
        <f t="shared" si="6"/>
        <v>0</v>
      </c>
      <c r="H18" s="2">
        <v>0</v>
      </c>
      <c r="I18" s="2">
        <v>0</v>
      </c>
      <c r="J18" s="2">
        <v>0</v>
      </c>
      <c r="K18" s="2">
        <v>0</v>
      </c>
      <c r="L18" s="2">
        <v>0</v>
      </c>
      <c r="M18" s="2">
        <v>0</v>
      </c>
      <c r="N18" s="10">
        <f t="shared" si="2"/>
        <v>0</v>
      </c>
      <c r="O18" s="8">
        <f t="shared" si="3"/>
        <v>0</v>
      </c>
      <c r="P18" s="2">
        <v>0</v>
      </c>
      <c r="Q18" s="2">
        <v>0</v>
      </c>
      <c r="R18" s="2">
        <v>0</v>
      </c>
      <c r="S18" s="10">
        <f t="shared" si="7"/>
        <v>0</v>
      </c>
      <c r="T18" s="8">
        <f t="shared" si="8"/>
        <v>0</v>
      </c>
      <c r="U18" s="19">
        <f t="shared" si="4"/>
        <v>0</v>
      </c>
      <c r="V18" s="19">
        <f t="shared" si="9"/>
        <v>0</v>
      </c>
      <c r="W18" s="11">
        <f t="shared" si="5"/>
        <v>0</v>
      </c>
      <c r="X18" s="39">
        <v>0</v>
      </c>
      <c r="Y18" s="39">
        <v>0</v>
      </c>
      <c r="Z18" s="39">
        <v>0</v>
      </c>
      <c r="AA18" s="39">
        <v>0</v>
      </c>
      <c r="AB18" s="31">
        <f t="shared" si="10"/>
        <v>0</v>
      </c>
      <c r="AC18" s="34">
        <f t="shared" si="11"/>
        <v>0</v>
      </c>
    </row>
    <row r="19" spans="1:29" x14ac:dyDescent="0.2">
      <c r="A19" s="14" t="s">
        <v>16</v>
      </c>
      <c r="B19" s="15" t="s">
        <v>20</v>
      </c>
      <c r="C19" s="39">
        <v>0</v>
      </c>
      <c r="D19" s="39">
        <v>0</v>
      </c>
      <c r="E19" s="39">
        <v>0</v>
      </c>
      <c r="F19" s="39">
        <v>0</v>
      </c>
      <c r="G19" s="31">
        <f t="shared" si="6"/>
        <v>0</v>
      </c>
      <c r="H19" s="2">
        <v>0</v>
      </c>
      <c r="I19" s="2">
        <v>0</v>
      </c>
      <c r="J19" s="2">
        <v>0</v>
      </c>
      <c r="K19" s="2">
        <v>0</v>
      </c>
      <c r="L19" s="2">
        <v>0</v>
      </c>
      <c r="M19" s="2">
        <v>0</v>
      </c>
      <c r="N19" s="10">
        <f t="shared" si="2"/>
        <v>0</v>
      </c>
      <c r="O19" s="8">
        <f t="shared" si="3"/>
        <v>0</v>
      </c>
      <c r="P19" s="2">
        <v>0</v>
      </c>
      <c r="Q19" s="2">
        <v>0</v>
      </c>
      <c r="R19" s="2">
        <v>0</v>
      </c>
      <c r="S19" s="10">
        <f t="shared" si="7"/>
        <v>0</v>
      </c>
      <c r="T19" s="8">
        <f t="shared" si="8"/>
        <v>0</v>
      </c>
      <c r="U19" s="19">
        <f t="shared" si="4"/>
        <v>0</v>
      </c>
      <c r="V19" s="19">
        <f t="shared" si="9"/>
        <v>0</v>
      </c>
      <c r="W19" s="11">
        <f t="shared" si="5"/>
        <v>0</v>
      </c>
      <c r="X19" s="39">
        <v>0</v>
      </c>
      <c r="Y19" s="39">
        <v>0</v>
      </c>
      <c r="Z19" s="39">
        <v>0</v>
      </c>
      <c r="AA19" s="39">
        <v>0</v>
      </c>
      <c r="AB19" s="31">
        <f t="shared" si="10"/>
        <v>0</v>
      </c>
      <c r="AC19" s="34">
        <f t="shared" si="11"/>
        <v>0</v>
      </c>
    </row>
    <row r="20" spans="1:29" ht="32" customHeight="1" x14ac:dyDescent="0.2">
      <c r="A20" s="14" t="s">
        <v>16</v>
      </c>
      <c r="B20" s="15" t="s">
        <v>23</v>
      </c>
      <c r="C20" s="39">
        <v>0</v>
      </c>
      <c r="D20" s="39">
        <v>0</v>
      </c>
      <c r="E20" s="39">
        <v>0</v>
      </c>
      <c r="F20" s="39">
        <v>0</v>
      </c>
      <c r="G20" s="31">
        <f t="shared" si="6"/>
        <v>0</v>
      </c>
      <c r="H20" s="2">
        <v>0</v>
      </c>
      <c r="I20" s="2">
        <v>0</v>
      </c>
      <c r="J20" s="2">
        <v>0</v>
      </c>
      <c r="K20" s="2">
        <v>0</v>
      </c>
      <c r="L20" s="2">
        <v>0</v>
      </c>
      <c r="M20" s="2">
        <v>0</v>
      </c>
      <c r="N20" s="10">
        <f t="shared" si="2"/>
        <v>0</v>
      </c>
      <c r="O20" s="8">
        <f t="shared" si="3"/>
        <v>0</v>
      </c>
      <c r="P20" s="2">
        <v>0</v>
      </c>
      <c r="Q20" s="2">
        <v>0</v>
      </c>
      <c r="R20" s="2">
        <v>0</v>
      </c>
      <c r="S20" s="10">
        <f t="shared" si="7"/>
        <v>0</v>
      </c>
      <c r="T20" s="8">
        <f t="shared" si="8"/>
        <v>0</v>
      </c>
      <c r="U20" s="19">
        <f t="shared" si="4"/>
        <v>0</v>
      </c>
      <c r="V20" s="19">
        <f t="shared" si="9"/>
        <v>0</v>
      </c>
      <c r="W20" s="11">
        <f t="shared" si="5"/>
        <v>0</v>
      </c>
      <c r="X20" s="39">
        <v>0</v>
      </c>
      <c r="Y20" s="39">
        <v>0</v>
      </c>
      <c r="Z20" s="39">
        <v>0</v>
      </c>
      <c r="AA20" s="39">
        <v>0</v>
      </c>
      <c r="AB20" s="31">
        <f t="shared" si="10"/>
        <v>0</v>
      </c>
      <c r="AC20" s="34">
        <f t="shared" si="11"/>
        <v>0</v>
      </c>
    </row>
    <row r="21" spans="1:29" x14ac:dyDescent="0.2">
      <c r="A21" s="14" t="s">
        <v>17</v>
      </c>
      <c r="B21" s="15" t="s">
        <v>17</v>
      </c>
      <c r="C21" s="39">
        <v>0</v>
      </c>
      <c r="D21" s="39">
        <v>0</v>
      </c>
      <c r="E21" s="39">
        <v>0</v>
      </c>
      <c r="F21" s="39">
        <v>0</v>
      </c>
      <c r="G21" s="31">
        <f t="shared" si="6"/>
        <v>0</v>
      </c>
      <c r="H21" s="2">
        <v>0</v>
      </c>
      <c r="I21" s="2">
        <v>0</v>
      </c>
      <c r="J21" s="2">
        <v>0</v>
      </c>
      <c r="K21" s="2">
        <v>0</v>
      </c>
      <c r="L21" s="2">
        <v>0</v>
      </c>
      <c r="M21" s="2">
        <v>0</v>
      </c>
      <c r="N21" s="10">
        <f t="shared" si="2"/>
        <v>0</v>
      </c>
      <c r="O21" s="8">
        <f t="shared" si="3"/>
        <v>0</v>
      </c>
      <c r="P21" s="2">
        <v>0</v>
      </c>
      <c r="Q21" s="2">
        <v>0</v>
      </c>
      <c r="R21" s="2">
        <v>0</v>
      </c>
      <c r="S21" s="10">
        <f t="shared" si="7"/>
        <v>0</v>
      </c>
      <c r="T21" s="8">
        <f t="shared" si="8"/>
        <v>0</v>
      </c>
      <c r="U21" s="19">
        <f t="shared" si="4"/>
        <v>0</v>
      </c>
      <c r="V21" s="19">
        <f t="shared" si="9"/>
        <v>0</v>
      </c>
      <c r="W21" s="11">
        <f t="shared" si="5"/>
        <v>0</v>
      </c>
      <c r="X21" s="39">
        <v>0</v>
      </c>
      <c r="Y21" s="39">
        <v>0</v>
      </c>
      <c r="Z21" s="39">
        <v>0</v>
      </c>
      <c r="AA21" s="39">
        <v>0</v>
      </c>
      <c r="AB21" s="31">
        <f t="shared" si="10"/>
        <v>0</v>
      </c>
      <c r="AC21" s="34">
        <f t="shared" si="11"/>
        <v>0</v>
      </c>
    </row>
    <row r="22" spans="1:29" ht="30" x14ac:dyDescent="0.2">
      <c r="A22" s="14" t="s">
        <v>18</v>
      </c>
      <c r="B22" s="15" t="s">
        <v>26</v>
      </c>
      <c r="C22" s="39">
        <v>0</v>
      </c>
      <c r="D22" s="39">
        <v>0</v>
      </c>
      <c r="E22" s="39">
        <v>0</v>
      </c>
      <c r="F22" s="39">
        <v>228</v>
      </c>
      <c r="G22" s="31">
        <f t="shared" si="6"/>
        <v>228</v>
      </c>
      <c r="H22" s="2">
        <v>306</v>
      </c>
      <c r="I22" s="2">
        <v>0</v>
      </c>
      <c r="J22" s="2">
        <v>0</v>
      </c>
      <c r="K22" s="2">
        <v>0</v>
      </c>
      <c r="L22" s="2">
        <v>504</v>
      </c>
      <c r="M22" s="2">
        <v>0</v>
      </c>
      <c r="N22" s="10">
        <f t="shared" si="2"/>
        <v>810</v>
      </c>
      <c r="O22" s="8">
        <f t="shared" si="3"/>
        <v>0.27046520014424819</v>
      </c>
      <c r="P22" s="2">
        <v>0</v>
      </c>
      <c r="Q22" s="2">
        <v>0</v>
      </c>
      <c r="R22" s="2">
        <v>0</v>
      </c>
      <c r="S22" s="10">
        <f t="shared" si="7"/>
        <v>0</v>
      </c>
      <c r="T22" s="8">
        <f t="shared" si="8"/>
        <v>0</v>
      </c>
      <c r="U22" s="19">
        <f t="shared" si="4"/>
        <v>68.589974756581341</v>
      </c>
      <c r="V22" s="19">
        <f t="shared" si="9"/>
        <v>0</v>
      </c>
      <c r="W22" s="11">
        <f t="shared" si="5"/>
        <v>68.589974756581341</v>
      </c>
      <c r="X22" s="39">
        <v>0</v>
      </c>
      <c r="Y22" s="39">
        <v>0</v>
      </c>
      <c r="Z22" s="39">
        <v>0</v>
      </c>
      <c r="AA22" s="39">
        <v>0</v>
      </c>
      <c r="AB22" s="31">
        <f t="shared" si="10"/>
        <v>0</v>
      </c>
      <c r="AC22" s="34">
        <f t="shared" si="11"/>
        <v>-68.589974756581341</v>
      </c>
    </row>
    <row r="23" spans="1:29" x14ac:dyDescent="0.2">
      <c r="A23" s="14" t="s">
        <v>19</v>
      </c>
      <c r="B23" s="15" t="s">
        <v>28</v>
      </c>
      <c r="C23" s="39">
        <v>0</v>
      </c>
      <c r="D23" s="39">
        <v>0</v>
      </c>
      <c r="E23" s="39">
        <v>0</v>
      </c>
      <c r="F23" s="39">
        <v>0</v>
      </c>
      <c r="G23" s="31">
        <f t="shared" si="6"/>
        <v>0</v>
      </c>
      <c r="H23" s="2">
        <v>0</v>
      </c>
      <c r="I23" s="2">
        <v>0</v>
      </c>
      <c r="J23" s="2">
        <v>0</v>
      </c>
      <c r="K23" s="2">
        <v>0</v>
      </c>
      <c r="L23" s="2">
        <v>0</v>
      </c>
      <c r="M23" s="2">
        <v>0</v>
      </c>
      <c r="N23" s="10">
        <f t="shared" si="2"/>
        <v>0</v>
      </c>
      <c r="O23" s="8">
        <f t="shared" si="3"/>
        <v>0</v>
      </c>
      <c r="P23" s="2">
        <v>0</v>
      </c>
      <c r="Q23" s="2">
        <v>0</v>
      </c>
      <c r="R23" s="2">
        <v>0</v>
      </c>
      <c r="S23" s="10">
        <f t="shared" si="7"/>
        <v>0</v>
      </c>
      <c r="T23" s="8">
        <f t="shared" si="8"/>
        <v>0</v>
      </c>
      <c r="U23" s="19">
        <f t="shared" si="4"/>
        <v>0</v>
      </c>
      <c r="V23" s="19">
        <f t="shared" si="9"/>
        <v>0</v>
      </c>
      <c r="W23" s="11">
        <f t="shared" si="5"/>
        <v>0</v>
      </c>
      <c r="X23" s="39">
        <v>0</v>
      </c>
      <c r="Y23" s="39">
        <v>0</v>
      </c>
      <c r="Z23" s="39">
        <v>0</v>
      </c>
      <c r="AA23" s="39">
        <v>0</v>
      </c>
      <c r="AB23" s="31">
        <f t="shared" si="10"/>
        <v>0</v>
      </c>
      <c r="AC23" s="34">
        <f t="shared" si="11"/>
        <v>0</v>
      </c>
    </row>
    <row r="24" spans="1:29" x14ac:dyDescent="0.2">
      <c r="A24" s="14" t="s">
        <v>19</v>
      </c>
      <c r="B24" s="15" t="s">
        <v>29</v>
      </c>
      <c r="C24" s="39">
        <v>0</v>
      </c>
      <c r="D24" s="39">
        <v>1026</v>
      </c>
      <c r="E24" s="39">
        <v>990</v>
      </c>
      <c r="F24" s="39">
        <v>0</v>
      </c>
      <c r="G24" s="31">
        <f t="shared" si="6"/>
        <v>2016</v>
      </c>
      <c r="H24" s="2">
        <v>0</v>
      </c>
      <c r="I24" s="2">
        <v>0</v>
      </c>
      <c r="J24" s="2">
        <v>0</v>
      </c>
      <c r="K24" s="2">
        <v>0</v>
      </c>
      <c r="L24" s="2">
        <v>0</v>
      </c>
      <c r="M24" s="2">
        <v>0</v>
      </c>
      <c r="N24" s="10">
        <f t="shared" si="2"/>
        <v>0</v>
      </c>
      <c r="O24" s="8">
        <f t="shared" si="3"/>
        <v>0</v>
      </c>
      <c r="P24" s="2">
        <v>1350</v>
      </c>
      <c r="Q24" s="2">
        <v>0</v>
      </c>
      <c r="R24" s="2">
        <v>990</v>
      </c>
      <c r="S24" s="10">
        <f t="shared" si="7"/>
        <v>2340</v>
      </c>
      <c r="T24" s="8">
        <f t="shared" si="8"/>
        <v>1.3620251101552359</v>
      </c>
      <c r="U24" s="19">
        <f t="shared" si="4"/>
        <v>0</v>
      </c>
      <c r="V24" s="19">
        <f t="shared" si="9"/>
        <v>305.74739672764736</v>
      </c>
      <c r="W24" s="11">
        <f t="shared" si="5"/>
        <v>305.74739672764736</v>
      </c>
      <c r="X24" s="39">
        <v>0</v>
      </c>
      <c r="Y24" s="39">
        <v>0</v>
      </c>
      <c r="Z24" s="39">
        <v>990</v>
      </c>
      <c r="AA24" s="39">
        <v>0</v>
      </c>
      <c r="AB24" s="31">
        <f t="shared" si="10"/>
        <v>990</v>
      </c>
      <c r="AC24" s="34">
        <f t="shared" si="11"/>
        <v>684.25260327235264</v>
      </c>
    </row>
    <row r="25" spans="1:29" x14ac:dyDescent="0.2">
      <c r="A25" s="14" t="s">
        <v>21</v>
      </c>
      <c r="B25" s="15" t="s">
        <v>30</v>
      </c>
      <c r="C25" s="39">
        <v>0</v>
      </c>
      <c r="D25" s="39">
        <v>0</v>
      </c>
      <c r="E25" s="39">
        <v>0</v>
      </c>
      <c r="F25" s="39">
        <v>0</v>
      </c>
      <c r="G25" s="31">
        <f t="shared" si="6"/>
        <v>0</v>
      </c>
      <c r="H25" s="2">
        <v>0</v>
      </c>
      <c r="I25" s="2">
        <v>0</v>
      </c>
      <c r="J25" s="2">
        <v>0</v>
      </c>
      <c r="K25" s="2">
        <v>0</v>
      </c>
      <c r="L25" s="2">
        <v>0</v>
      </c>
      <c r="M25" s="2">
        <v>0</v>
      </c>
      <c r="N25" s="10">
        <f t="shared" si="2"/>
        <v>0</v>
      </c>
      <c r="O25" s="8">
        <f t="shared" si="3"/>
        <v>0</v>
      </c>
      <c r="P25" s="2">
        <v>0</v>
      </c>
      <c r="Q25" s="2">
        <v>0</v>
      </c>
      <c r="R25" s="2">
        <v>0</v>
      </c>
      <c r="S25" s="10">
        <f t="shared" si="7"/>
        <v>0</v>
      </c>
      <c r="T25" s="8">
        <f t="shared" si="8"/>
        <v>0</v>
      </c>
      <c r="U25" s="19">
        <f t="shared" si="4"/>
        <v>0</v>
      </c>
      <c r="V25" s="19">
        <f t="shared" si="9"/>
        <v>0</v>
      </c>
      <c r="W25" s="11">
        <f t="shared" si="5"/>
        <v>0</v>
      </c>
      <c r="X25" s="39">
        <v>0</v>
      </c>
      <c r="Y25" s="39">
        <v>0</v>
      </c>
      <c r="Z25" s="39">
        <v>0</v>
      </c>
      <c r="AA25" s="39">
        <v>0</v>
      </c>
      <c r="AB25" s="31">
        <f t="shared" si="10"/>
        <v>0</v>
      </c>
      <c r="AC25" s="34">
        <f t="shared" si="11"/>
        <v>0</v>
      </c>
    </row>
    <row r="26" spans="1:29" x14ac:dyDescent="0.2">
      <c r="A26" s="14" t="s">
        <v>21</v>
      </c>
      <c r="B26" s="15" t="s">
        <v>31</v>
      </c>
      <c r="C26" s="39">
        <v>0</v>
      </c>
      <c r="D26" s="39">
        <v>966</v>
      </c>
      <c r="E26" s="39">
        <v>1100</v>
      </c>
      <c r="F26" s="39">
        <v>0</v>
      </c>
      <c r="G26" s="31">
        <f t="shared" si="6"/>
        <v>2066</v>
      </c>
      <c r="H26" s="2">
        <v>0</v>
      </c>
      <c r="I26" s="2">
        <v>0</v>
      </c>
      <c r="J26" s="2">
        <v>0</v>
      </c>
      <c r="K26" s="2">
        <v>0</v>
      </c>
      <c r="L26" s="2">
        <v>0</v>
      </c>
      <c r="M26" s="2">
        <v>0</v>
      </c>
      <c r="N26" s="10">
        <f t="shared" si="2"/>
        <v>0</v>
      </c>
      <c r="O26" s="8">
        <f t="shared" si="3"/>
        <v>0</v>
      </c>
      <c r="P26" s="2">
        <v>0</v>
      </c>
      <c r="Q26" s="2">
        <v>0</v>
      </c>
      <c r="R26" s="2">
        <v>1100</v>
      </c>
      <c r="S26" s="10">
        <f t="shared" si="7"/>
        <v>1100</v>
      </c>
      <c r="T26" s="8">
        <f t="shared" si="8"/>
        <v>0.64026821417553814</v>
      </c>
      <c r="U26" s="19">
        <f t="shared" si="4"/>
        <v>0</v>
      </c>
      <c r="V26" s="19">
        <f t="shared" si="9"/>
        <v>143.72740871812482</v>
      </c>
      <c r="W26" s="11">
        <f t="shared" si="5"/>
        <v>143.72740871812482</v>
      </c>
      <c r="X26" s="39">
        <v>0</v>
      </c>
      <c r="Y26" s="39">
        <v>0</v>
      </c>
      <c r="Z26" s="39">
        <v>0</v>
      </c>
      <c r="AA26" s="39">
        <v>0</v>
      </c>
      <c r="AB26" s="31">
        <f t="shared" si="10"/>
        <v>0</v>
      </c>
      <c r="AC26" s="34">
        <f t="shared" si="11"/>
        <v>-143.72740871812482</v>
      </c>
    </row>
    <row r="27" spans="1:29" x14ac:dyDescent="0.2">
      <c r="A27" s="14" t="s">
        <v>22</v>
      </c>
      <c r="B27" s="15" t="s">
        <v>32</v>
      </c>
      <c r="C27" s="39">
        <v>0</v>
      </c>
      <c r="D27" s="39">
        <v>0</v>
      </c>
      <c r="E27" s="39">
        <v>0</v>
      </c>
      <c r="F27" s="39">
        <v>0</v>
      </c>
      <c r="G27" s="31">
        <f t="shared" si="6"/>
        <v>0</v>
      </c>
      <c r="H27" s="2">
        <v>0</v>
      </c>
      <c r="I27" s="2">
        <v>0</v>
      </c>
      <c r="J27" s="2">
        <v>0</v>
      </c>
      <c r="K27" s="2">
        <v>0</v>
      </c>
      <c r="L27" s="2">
        <v>0</v>
      </c>
      <c r="M27" s="2">
        <v>0</v>
      </c>
      <c r="N27" s="10">
        <f t="shared" si="2"/>
        <v>0</v>
      </c>
      <c r="O27" s="8">
        <f t="shared" si="3"/>
        <v>0</v>
      </c>
      <c r="P27" s="2">
        <v>0</v>
      </c>
      <c r="Q27" s="2">
        <v>0</v>
      </c>
      <c r="R27" s="2">
        <v>0</v>
      </c>
      <c r="S27" s="10">
        <f t="shared" si="7"/>
        <v>0</v>
      </c>
      <c r="T27" s="8">
        <f t="shared" si="8"/>
        <v>0</v>
      </c>
      <c r="U27" s="19">
        <f t="shared" si="4"/>
        <v>0</v>
      </c>
      <c r="V27" s="19">
        <f t="shared" si="9"/>
        <v>0</v>
      </c>
      <c r="W27" s="11">
        <f t="shared" si="5"/>
        <v>0</v>
      </c>
      <c r="X27" s="39">
        <v>0</v>
      </c>
      <c r="Y27" s="39">
        <v>0</v>
      </c>
      <c r="Z27" s="39">
        <v>0</v>
      </c>
      <c r="AA27" s="39">
        <v>0</v>
      </c>
      <c r="AB27" s="31">
        <f t="shared" si="10"/>
        <v>0</v>
      </c>
      <c r="AC27" s="34">
        <f t="shared" si="11"/>
        <v>0</v>
      </c>
    </row>
    <row r="28" spans="1:29" x14ac:dyDescent="0.2">
      <c r="A28" s="14" t="s">
        <v>22</v>
      </c>
      <c r="B28" s="15" t="s">
        <v>33</v>
      </c>
      <c r="C28" s="39">
        <v>0</v>
      </c>
      <c r="D28" s="39">
        <v>0</v>
      </c>
      <c r="E28" s="39">
        <v>3676</v>
      </c>
      <c r="F28" s="39">
        <v>0</v>
      </c>
      <c r="G28" s="31">
        <f t="shared" si="6"/>
        <v>3676</v>
      </c>
      <c r="H28" s="2">
        <v>0</v>
      </c>
      <c r="I28" s="2">
        <v>0</v>
      </c>
      <c r="J28" s="2">
        <v>0</v>
      </c>
      <c r="K28" s="2">
        <v>0</v>
      </c>
      <c r="L28" s="2">
        <v>0</v>
      </c>
      <c r="M28" s="2">
        <v>0</v>
      </c>
      <c r="N28" s="10">
        <f t="shared" si="2"/>
        <v>0</v>
      </c>
      <c r="O28" s="8">
        <f t="shared" si="3"/>
        <v>0</v>
      </c>
      <c r="P28" s="2">
        <v>4244</v>
      </c>
      <c r="Q28" s="2">
        <v>0</v>
      </c>
      <c r="R28" s="2">
        <v>3676</v>
      </c>
      <c r="S28" s="10">
        <f t="shared" si="7"/>
        <v>7920</v>
      </c>
      <c r="T28" s="8">
        <f t="shared" si="8"/>
        <v>4.6099311420638749</v>
      </c>
      <c r="U28" s="19">
        <f t="shared" si="4"/>
        <v>0</v>
      </c>
      <c r="V28" s="19">
        <f t="shared" si="9"/>
        <v>1034.8373427704987</v>
      </c>
      <c r="W28" s="11">
        <f t="shared" si="5"/>
        <v>1034.8373427704987</v>
      </c>
      <c r="X28" s="39">
        <v>0</v>
      </c>
      <c r="Y28" s="39">
        <v>0</v>
      </c>
      <c r="Z28" s="39">
        <v>0</v>
      </c>
      <c r="AA28" s="39">
        <v>0</v>
      </c>
      <c r="AB28" s="31">
        <f t="shared" si="10"/>
        <v>0</v>
      </c>
      <c r="AC28" s="34">
        <f t="shared" si="11"/>
        <v>-1034.8373427704987</v>
      </c>
    </row>
    <row r="29" spans="1:29" x14ac:dyDescent="0.2">
      <c r="A29" s="14" t="s">
        <v>22</v>
      </c>
      <c r="B29" s="15" t="s">
        <v>34</v>
      </c>
      <c r="C29" s="39">
        <v>0</v>
      </c>
      <c r="D29" s="39">
        <v>1950</v>
      </c>
      <c r="E29" s="39">
        <v>0</v>
      </c>
      <c r="F29" s="39">
        <v>0</v>
      </c>
      <c r="G29" s="31">
        <f t="shared" si="6"/>
        <v>1950</v>
      </c>
      <c r="H29" s="2">
        <v>0</v>
      </c>
      <c r="I29" s="2">
        <v>0</v>
      </c>
      <c r="J29" s="2">
        <v>0</v>
      </c>
      <c r="K29" s="2">
        <v>0</v>
      </c>
      <c r="L29" s="2">
        <v>868</v>
      </c>
      <c r="M29" s="2">
        <v>0</v>
      </c>
      <c r="N29" s="10">
        <f t="shared" si="2"/>
        <v>868</v>
      </c>
      <c r="O29" s="8">
        <f t="shared" si="3"/>
        <v>0.28983184410519436</v>
      </c>
      <c r="P29" s="2">
        <v>0</v>
      </c>
      <c r="Q29" s="2">
        <v>0</v>
      </c>
      <c r="R29" s="2">
        <v>0</v>
      </c>
      <c r="S29" s="10">
        <f t="shared" si="7"/>
        <v>0</v>
      </c>
      <c r="T29" s="8">
        <f t="shared" si="8"/>
        <v>0</v>
      </c>
      <c r="U29" s="19">
        <f t="shared" si="4"/>
        <v>73.501355665077284</v>
      </c>
      <c r="V29" s="19">
        <f t="shared" si="9"/>
        <v>0</v>
      </c>
      <c r="W29" s="11">
        <f t="shared" si="5"/>
        <v>73.501355665077284</v>
      </c>
      <c r="X29" s="39">
        <v>0</v>
      </c>
      <c r="Y29" s="39">
        <v>0</v>
      </c>
      <c r="Z29" s="39">
        <v>0</v>
      </c>
      <c r="AA29" s="39">
        <v>0</v>
      </c>
      <c r="AB29" s="31">
        <f t="shared" si="10"/>
        <v>0</v>
      </c>
      <c r="AC29" s="34">
        <f t="shared" si="11"/>
        <v>-73.501355665077284</v>
      </c>
    </row>
    <row r="30" spans="1:29" x14ac:dyDescent="0.2">
      <c r="A30" s="14" t="s">
        <v>24</v>
      </c>
      <c r="B30" s="15" t="s">
        <v>35</v>
      </c>
      <c r="C30" s="39">
        <v>0</v>
      </c>
      <c r="D30" s="39">
        <v>0</v>
      </c>
      <c r="E30" s="39">
        <v>0</v>
      </c>
      <c r="F30" s="39">
        <v>0</v>
      </c>
      <c r="G30" s="31">
        <f t="shared" si="6"/>
        <v>0</v>
      </c>
      <c r="H30" s="2">
        <v>0</v>
      </c>
      <c r="I30" s="2">
        <v>0</v>
      </c>
      <c r="J30" s="2">
        <v>0</v>
      </c>
      <c r="K30" s="2">
        <v>0</v>
      </c>
      <c r="L30" s="2">
        <v>0</v>
      </c>
      <c r="M30" s="2">
        <v>0</v>
      </c>
      <c r="N30" s="10">
        <f t="shared" si="2"/>
        <v>0</v>
      </c>
      <c r="O30" s="8">
        <f t="shared" si="3"/>
        <v>0</v>
      </c>
      <c r="P30" s="2">
        <v>0</v>
      </c>
      <c r="Q30" s="2">
        <v>0</v>
      </c>
      <c r="R30" s="2">
        <v>0</v>
      </c>
      <c r="S30" s="10">
        <f t="shared" si="7"/>
        <v>0</v>
      </c>
      <c r="T30" s="8">
        <f t="shared" si="8"/>
        <v>0</v>
      </c>
      <c r="U30" s="19">
        <f t="shared" si="4"/>
        <v>0</v>
      </c>
      <c r="V30" s="19">
        <f t="shared" si="9"/>
        <v>0</v>
      </c>
      <c r="W30" s="11">
        <f t="shared" si="5"/>
        <v>0</v>
      </c>
      <c r="X30" s="39">
        <v>0</v>
      </c>
      <c r="Y30" s="39">
        <v>0</v>
      </c>
      <c r="Z30" s="39">
        <v>0</v>
      </c>
      <c r="AA30" s="39">
        <v>0</v>
      </c>
      <c r="AB30" s="31">
        <f t="shared" si="10"/>
        <v>0</v>
      </c>
      <c r="AC30" s="34">
        <f t="shared" si="11"/>
        <v>0</v>
      </c>
    </row>
    <row r="31" spans="1:29" x14ac:dyDescent="0.2">
      <c r="A31" s="14" t="s">
        <v>24</v>
      </c>
      <c r="B31" s="15" t="s">
        <v>36</v>
      </c>
      <c r="C31" s="39">
        <v>0</v>
      </c>
      <c r="D31" s="39">
        <v>0</v>
      </c>
      <c r="E31" s="39">
        <v>0</v>
      </c>
      <c r="F31" s="39">
        <v>0</v>
      </c>
      <c r="G31" s="31">
        <f t="shared" si="6"/>
        <v>0</v>
      </c>
      <c r="H31" s="2">
        <v>0</v>
      </c>
      <c r="I31" s="2">
        <v>0</v>
      </c>
      <c r="J31" s="2">
        <v>0</v>
      </c>
      <c r="K31" s="2">
        <v>0</v>
      </c>
      <c r="L31" s="2">
        <v>0</v>
      </c>
      <c r="M31" s="2">
        <v>0</v>
      </c>
      <c r="N31" s="10">
        <f t="shared" si="2"/>
        <v>0</v>
      </c>
      <c r="O31" s="8">
        <f t="shared" si="3"/>
        <v>0</v>
      </c>
      <c r="P31" s="2">
        <v>0</v>
      </c>
      <c r="Q31" s="2">
        <v>0</v>
      </c>
      <c r="R31" s="2">
        <v>0</v>
      </c>
      <c r="S31" s="10">
        <f t="shared" si="7"/>
        <v>0</v>
      </c>
      <c r="T31" s="8">
        <f t="shared" si="8"/>
        <v>0</v>
      </c>
      <c r="U31" s="19">
        <f t="shared" si="4"/>
        <v>0</v>
      </c>
      <c r="V31" s="19">
        <f t="shared" si="9"/>
        <v>0</v>
      </c>
      <c r="W31" s="11">
        <f t="shared" si="5"/>
        <v>0</v>
      </c>
      <c r="X31" s="39">
        <v>0</v>
      </c>
      <c r="Y31" s="39">
        <v>0</v>
      </c>
      <c r="Z31" s="39">
        <v>0</v>
      </c>
      <c r="AA31" s="39">
        <v>0</v>
      </c>
      <c r="AB31" s="31">
        <f t="shared" si="10"/>
        <v>0</v>
      </c>
      <c r="AC31" s="34">
        <f t="shared" si="11"/>
        <v>0</v>
      </c>
    </row>
    <row r="32" spans="1:29" x14ac:dyDescent="0.2">
      <c r="A32" s="14" t="s">
        <v>24</v>
      </c>
      <c r="B32" s="15" t="s">
        <v>37</v>
      </c>
      <c r="C32" s="39">
        <v>0</v>
      </c>
      <c r="D32" s="39">
        <v>851</v>
      </c>
      <c r="E32" s="39">
        <v>1320</v>
      </c>
      <c r="F32" s="39">
        <v>0</v>
      </c>
      <c r="G32" s="31">
        <f t="shared" si="6"/>
        <v>2171</v>
      </c>
      <c r="H32" s="2">
        <v>0</v>
      </c>
      <c r="I32" s="2">
        <v>0</v>
      </c>
      <c r="J32" s="2">
        <v>0</v>
      </c>
      <c r="K32" s="2">
        <v>0</v>
      </c>
      <c r="L32" s="2">
        <v>0</v>
      </c>
      <c r="M32" s="2">
        <v>0</v>
      </c>
      <c r="N32" s="10">
        <f t="shared" si="2"/>
        <v>0</v>
      </c>
      <c r="O32" s="8">
        <f t="shared" si="3"/>
        <v>0</v>
      </c>
      <c r="P32" s="2">
        <v>0</v>
      </c>
      <c r="Q32" s="2">
        <v>0</v>
      </c>
      <c r="R32" s="2">
        <v>1320</v>
      </c>
      <c r="S32" s="10">
        <f t="shared" si="7"/>
        <v>1320</v>
      </c>
      <c r="T32" s="8">
        <f t="shared" si="8"/>
        <v>0.76832185701064581</v>
      </c>
      <c r="U32" s="19">
        <f t="shared" si="4"/>
        <v>0</v>
      </c>
      <c r="V32" s="19">
        <f t="shared" si="9"/>
        <v>172.47289046174978</v>
      </c>
      <c r="W32" s="11">
        <f t="shared" si="5"/>
        <v>172.47289046174978</v>
      </c>
      <c r="X32" s="39">
        <v>0</v>
      </c>
      <c r="Y32" s="39">
        <v>0</v>
      </c>
      <c r="Z32" s="39">
        <v>0</v>
      </c>
      <c r="AA32" s="39">
        <v>0</v>
      </c>
      <c r="AB32" s="31">
        <f t="shared" si="10"/>
        <v>0</v>
      </c>
      <c r="AC32" s="34">
        <f t="shared" si="11"/>
        <v>-172.47289046174978</v>
      </c>
    </row>
    <row r="33" spans="1:29" ht="17" thickBot="1" x14ac:dyDescent="0.25">
      <c r="A33" s="25" t="s">
        <v>25</v>
      </c>
      <c r="B33" s="20" t="s">
        <v>25</v>
      </c>
      <c r="C33" s="40">
        <v>0</v>
      </c>
      <c r="D33" s="41">
        <v>0</v>
      </c>
      <c r="E33" s="41">
        <v>0</v>
      </c>
      <c r="F33" s="41">
        <v>0</v>
      </c>
      <c r="G33" s="31">
        <f t="shared" si="6"/>
        <v>0</v>
      </c>
      <c r="H33" s="2">
        <v>0</v>
      </c>
      <c r="I33" s="2">
        <v>0</v>
      </c>
      <c r="J33" s="2">
        <v>0</v>
      </c>
      <c r="K33" s="2">
        <v>0</v>
      </c>
      <c r="L33" s="2">
        <v>0</v>
      </c>
      <c r="M33" s="2">
        <v>0</v>
      </c>
      <c r="N33" s="22">
        <f t="shared" si="2"/>
        <v>0</v>
      </c>
      <c r="O33" s="23">
        <f t="shared" si="3"/>
        <v>0</v>
      </c>
      <c r="P33" s="2">
        <v>0</v>
      </c>
      <c r="Q33" s="2">
        <v>0</v>
      </c>
      <c r="R33" s="2">
        <v>0</v>
      </c>
      <c r="S33" s="10">
        <f t="shared" si="7"/>
        <v>0</v>
      </c>
      <c r="T33" s="8">
        <f t="shared" si="8"/>
        <v>0</v>
      </c>
      <c r="U33" s="24">
        <f t="shared" si="4"/>
        <v>0</v>
      </c>
      <c r="V33" s="19">
        <f t="shared" si="9"/>
        <v>0</v>
      </c>
      <c r="W33" s="11">
        <f t="shared" si="5"/>
        <v>0</v>
      </c>
      <c r="X33" s="39">
        <v>0</v>
      </c>
      <c r="Y33" s="39">
        <v>0</v>
      </c>
      <c r="Z33" s="39">
        <v>0</v>
      </c>
      <c r="AA33" s="39">
        <v>0</v>
      </c>
      <c r="AB33" s="31">
        <f t="shared" si="10"/>
        <v>0</v>
      </c>
      <c r="AC33" s="34">
        <f t="shared" si="11"/>
        <v>0</v>
      </c>
    </row>
    <row r="34" spans="1:29" ht="17" thickTop="1" x14ac:dyDescent="0.2">
      <c r="A34" s="53" t="s">
        <v>27</v>
      </c>
      <c r="B34" s="54"/>
      <c r="C34" s="42">
        <f t="shared" ref="C34:F34" si="12">SUM(C8:C33)</f>
        <v>805</v>
      </c>
      <c r="D34" s="42">
        <f t="shared" si="12"/>
        <v>6419</v>
      </c>
      <c r="E34" s="42">
        <f t="shared" si="12"/>
        <v>10341</v>
      </c>
      <c r="F34" s="42">
        <f t="shared" si="12"/>
        <v>1033</v>
      </c>
      <c r="G34" s="33">
        <f>SUM(C34:F34)</f>
        <v>18598</v>
      </c>
      <c r="H34" s="29">
        <f>SUM(H8:H33)</f>
        <v>1194</v>
      </c>
      <c r="I34" s="29">
        <f t="shared" ref="I34:N34" si="13">SUM(I8:I33)</f>
        <v>0</v>
      </c>
      <c r="J34" s="29">
        <f t="shared" si="13"/>
        <v>0</v>
      </c>
      <c r="K34" s="29">
        <f t="shared" si="13"/>
        <v>805</v>
      </c>
      <c r="L34" s="29">
        <f t="shared" si="13"/>
        <v>2240</v>
      </c>
      <c r="M34" s="29">
        <f t="shared" si="13"/>
        <v>0</v>
      </c>
      <c r="N34" s="42">
        <f t="shared" si="13"/>
        <v>4239</v>
      </c>
      <c r="O34" s="29" t="s">
        <v>2</v>
      </c>
      <c r="P34" s="29">
        <f t="shared" ref="P34:S34" si="14">SUM(P8:P33)</f>
        <v>7508</v>
      </c>
      <c r="Q34" s="29">
        <f t="shared" si="14"/>
        <v>0</v>
      </c>
      <c r="R34" s="29">
        <f t="shared" si="14"/>
        <v>10341</v>
      </c>
      <c r="S34" s="29">
        <f t="shared" si="14"/>
        <v>17849</v>
      </c>
      <c r="T34" s="29" t="s">
        <v>2</v>
      </c>
      <c r="U34" s="42">
        <f>SUM(U8:U33)</f>
        <v>358.95420122610903</v>
      </c>
      <c r="V34" s="42">
        <f>SUM(V8:V33)</f>
        <v>2332.1731983725549</v>
      </c>
      <c r="W34" s="33">
        <f t="shared" ref="W34:AC34" si="15">SUM(W8:W33)</f>
        <v>2691.1273995986639</v>
      </c>
      <c r="X34" s="42">
        <f t="shared" si="15"/>
        <v>0</v>
      </c>
      <c r="Y34" s="42">
        <f t="shared" si="15"/>
        <v>975</v>
      </c>
      <c r="Z34" s="42">
        <f t="shared" si="15"/>
        <v>990</v>
      </c>
      <c r="AA34" s="42">
        <f t="shared" si="15"/>
        <v>805</v>
      </c>
      <c r="AB34" s="33">
        <f t="shared" si="15"/>
        <v>2770</v>
      </c>
      <c r="AC34" s="33">
        <f t="shared" si="15"/>
        <v>78.872600401336427</v>
      </c>
    </row>
    <row r="35" spans="1:29" x14ac:dyDescent="0.2">
      <c r="B35" s="1"/>
    </row>
    <row r="36" spans="1:29" x14ac:dyDescent="0.2">
      <c r="K36" s="3"/>
      <c r="L36" s="3"/>
      <c r="M36" s="3"/>
      <c r="P36" s="3"/>
      <c r="Q36" s="3"/>
      <c r="R36" s="3"/>
    </row>
  </sheetData>
  <mergeCells count="13">
    <mergeCell ref="X6:AB6"/>
    <mergeCell ref="AC6:AC7"/>
    <mergeCell ref="H2:M2"/>
    <mergeCell ref="P2:R2"/>
    <mergeCell ref="C6:G6"/>
    <mergeCell ref="H6:N6"/>
    <mergeCell ref="O6:O7"/>
    <mergeCell ref="P6:S6"/>
    <mergeCell ref="A34:B34"/>
    <mergeCell ref="T6:T7"/>
    <mergeCell ref="U6:U7"/>
    <mergeCell ref="V6:V7"/>
    <mergeCell ref="W6:W7"/>
  </mergeCells>
  <pageMargins left="0.7" right="0.7" top="0.75" bottom="0.75" header="0.3" footer="0.3"/>
  <pageSetup scale="26"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2AB4-79AE-D942-B0C7-0EA6EBF57FD8}">
  <sheetPr>
    <pageSetUpPr fitToPage="1"/>
  </sheetPr>
  <dimension ref="A1:L35"/>
  <sheetViews>
    <sheetView zoomScale="96" zoomScaleNormal="100" workbookViewId="0">
      <selection sqref="A1:XFD2"/>
    </sheetView>
  </sheetViews>
  <sheetFormatPr baseColWidth="10" defaultColWidth="11" defaultRowHeight="16" x14ac:dyDescent="0.2"/>
  <cols>
    <col min="1" max="1" width="24.6640625" style="4" customWidth="1"/>
    <col min="2" max="2" width="27.6640625" style="4" customWidth="1"/>
    <col min="3" max="4" width="14.1640625" style="4" customWidth="1"/>
    <col min="5" max="5" width="11.1640625" style="1" customWidth="1"/>
    <col min="6" max="6" width="13" style="1" customWidth="1"/>
    <col min="7" max="7" width="18.5" style="1" customWidth="1"/>
    <col min="8" max="10" width="14.83203125" style="1" customWidth="1"/>
    <col min="11" max="11" width="14" style="1" customWidth="1"/>
    <col min="12" max="12" width="13.83203125" style="1" customWidth="1"/>
    <col min="13" max="30" width="11" style="1" customWidth="1"/>
    <col min="31" max="16384" width="11" style="1"/>
  </cols>
  <sheetData>
    <row r="1" spans="1:12" x14ac:dyDescent="0.2">
      <c r="A1" s="17" t="s">
        <v>0</v>
      </c>
      <c r="B1" s="1"/>
      <c r="C1" s="1"/>
      <c r="D1" s="1"/>
      <c r="E1" s="6"/>
      <c r="F1" s="5"/>
      <c r="G1" s="5"/>
      <c r="H1" s="5"/>
      <c r="I1" s="5"/>
      <c r="J1" s="5"/>
    </row>
    <row r="2" spans="1:12" ht="30" x14ac:dyDescent="0.2">
      <c r="A2" s="13" t="s">
        <v>88</v>
      </c>
      <c r="B2" s="12"/>
      <c r="C2" s="12"/>
      <c r="D2" s="12"/>
      <c r="E2" s="7"/>
      <c r="F2" s="5"/>
      <c r="G2" s="5"/>
      <c r="H2" s="5"/>
      <c r="I2" s="5"/>
      <c r="J2" s="5"/>
    </row>
    <row r="3" spans="1:12" ht="45" x14ac:dyDescent="0.2">
      <c r="A3" s="7"/>
      <c r="B3" s="1"/>
      <c r="C3" s="1"/>
      <c r="D3" s="1"/>
      <c r="E3" s="12"/>
      <c r="F3" s="18" t="s">
        <v>83</v>
      </c>
      <c r="G3" s="17" t="str">
        <f>A2</f>
        <v>American Indian Public High School</v>
      </c>
      <c r="H3" s="5"/>
      <c r="I3" s="5"/>
      <c r="J3" s="5"/>
    </row>
    <row r="4" spans="1:12" ht="45" x14ac:dyDescent="0.2">
      <c r="A4" s="7"/>
      <c r="B4" s="1"/>
      <c r="C4" s="1"/>
      <c r="D4" s="1"/>
      <c r="E4" s="17" t="s">
        <v>53</v>
      </c>
      <c r="F4" s="28">
        <v>1458.79</v>
      </c>
      <c r="G4" s="16">
        <v>368.5</v>
      </c>
      <c r="H4" s="5"/>
      <c r="I4" s="5"/>
      <c r="J4" s="5"/>
    </row>
    <row r="5" spans="1:12" x14ac:dyDescent="0.2">
      <c r="A5" s="7"/>
      <c r="B5" s="12"/>
      <c r="C5" s="12"/>
      <c r="D5" s="12"/>
      <c r="E5" s="7"/>
      <c r="F5" s="5"/>
      <c r="G5" s="5"/>
      <c r="H5" s="5"/>
      <c r="I5" s="5"/>
      <c r="J5" s="5"/>
    </row>
    <row r="6" spans="1:12" s="4" customFormat="1" ht="45" customHeight="1" x14ac:dyDescent="0.2">
      <c r="A6" s="12"/>
      <c r="B6" s="7"/>
      <c r="C6" s="61" t="s">
        <v>55</v>
      </c>
      <c r="D6" s="61"/>
      <c r="E6" s="61"/>
      <c r="F6" s="59" t="s">
        <v>84</v>
      </c>
      <c r="G6" s="59" t="s">
        <v>49</v>
      </c>
      <c r="H6" s="59" t="s">
        <v>89</v>
      </c>
      <c r="I6" s="66" t="s">
        <v>52</v>
      </c>
      <c r="J6" s="67"/>
      <c r="K6" s="68"/>
      <c r="L6" s="55" t="s">
        <v>54</v>
      </c>
    </row>
    <row r="7" spans="1:12" ht="61" customHeight="1" x14ac:dyDescent="0.2">
      <c r="A7" s="17" t="s">
        <v>48</v>
      </c>
      <c r="B7" s="17" t="s">
        <v>46</v>
      </c>
      <c r="C7" s="17" t="s">
        <v>86</v>
      </c>
      <c r="D7" s="17" t="s">
        <v>85</v>
      </c>
      <c r="E7" s="17" t="s">
        <v>1</v>
      </c>
      <c r="F7" s="60"/>
      <c r="G7" s="60"/>
      <c r="H7" s="60"/>
      <c r="I7" s="17" t="s">
        <v>86</v>
      </c>
      <c r="J7" s="17" t="s">
        <v>85</v>
      </c>
      <c r="K7" s="17" t="s">
        <v>1</v>
      </c>
      <c r="L7" s="55"/>
    </row>
    <row r="8" spans="1:12" x14ac:dyDescent="0.2">
      <c r="A8" s="14" t="s">
        <v>3</v>
      </c>
      <c r="B8" s="15" t="s">
        <v>4</v>
      </c>
      <c r="C8" s="44">
        <v>0</v>
      </c>
      <c r="D8" s="44">
        <v>0</v>
      </c>
      <c r="E8" s="31">
        <f>SUM(C8:D8)</f>
        <v>0</v>
      </c>
      <c r="F8" s="10">
        <v>0</v>
      </c>
      <c r="G8" s="8">
        <f t="shared" ref="G8:G33" si="0">F8/$F$4</f>
        <v>0</v>
      </c>
      <c r="H8" s="11">
        <f t="shared" ref="H8:H33" si="1">G8*$G$4</f>
        <v>0</v>
      </c>
      <c r="I8" s="43">
        <v>0</v>
      </c>
      <c r="J8" s="43">
        <v>0</v>
      </c>
      <c r="K8" s="34">
        <f>SUM(I8:J8)</f>
        <v>0</v>
      </c>
      <c r="L8" s="34">
        <f>K8-H8</f>
        <v>0</v>
      </c>
    </row>
    <row r="9" spans="1:12" x14ac:dyDescent="0.2">
      <c r="A9" s="14" t="s">
        <v>3</v>
      </c>
      <c r="B9" s="15" t="s">
        <v>6</v>
      </c>
      <c r="C9" s="44">
        <v>0</v>
      </c>
      <c r="D9" s="44">
        <v>0</v>
      </c>
      <c r="E9" s="31">
        <f t="shared" ref="E9:E33" si="2">SUM(C9:D9)</f>
        <v>0</v>
      </c>
      <c r="F9" s="10">
        <v>5455</v>
      </c>
      <c r="G9" s="8">
        <f t="shared" si="0"/>
        <v>3.7394004620267483</v>
      </c>
      <c r="H9" s="11">
        <f t="shared" si="1"/>
        <v>1377.9690702568566</v>
      </c>
      <c r="I9" s="43">
        <v>0</v>
      </c>
      <c r="J9" s="43">
        <v>0</v>
      </c>
      <c r="K9" s="34">
        <f t="shared" ref="K9:K34" si="3">SUM(I9:J9)</f>
        <v>0</v>
      </c>
      <c r="L9" s="34">
        <f t="shared" ref="L9:L33" si="4">K9-H9</f>
        <v>-1377.9690702568566</v>
      </c>
    </row>
    <row r="10" spans="1:12" x14ac:dyDescent="0.2">
      <c r="A10" s="14" t="s">
        <v>3</v>
      </c>
      <c r="B10" s="15" t="s">
        <v>8</v>
      </c>
      <c r="C10" s="44">
        <v>0</v>
      </c>
      <c r="D10" s="44">
        <v>2016</v>
      </c>
      <c r="E10" s="31">
        <f t="shared" si="2"/>
        <v>2016</v>
      </c>
      <c r="F10" s="10">
        <v>0</v>
      </c>
      <c r="G10" s="8">
        <f t="shared" si="0"/>
        <v>0</v>
      </c>
      <c r="H10" s="11">
        <f t="shared" si="1"/>
        <v>0</v>
      </c>
      <c r="I10" s="43">
        <v>0</v>
      </c>
      <c r="J10" s="43">
        <v>0</v>
      </c>
      <c r="K10" s="34">
        <f t="shared" si="3"/>
        <v>0</v>
      </c>
      <c r="L10" s="34">
        <f t="shared" si="4"/>
        <v>0</v>
      </c>
    </row>
    <row r="11" spans="1:12" x14ac:dyDescent="0.2">
      <c r="A11" s="14" t="s">
        <v>5</v>
      </c>
      <c r="B11" s="15" t="s">
        <v>5</v>
      </c>
      <c r="C11" s="44">
        <v>0</v>
      </c>
      <c r="D11" s="44">
        <v>0</v>
      </c>
      <c r="E11" s="31">
        <f t="shared" si="2"/>
        <v>0</v>
      </c>
      <c r="F11" s="10">
        <v>0</v>
      </c>
      <c r="G11" s="8">
        <f t="shared" si="0"/>
        <v>0</v>
      </c>
      <c r="H11" s="11">
        <f t="shared" si="1"/>
        <v>0</v>
      </c>
      <c r="I11" s="43">
        <v>0</v>
      </c>
      <c r="J11" s="43">
        <v>0</v>
      </c>
      <c r="K11" s="34">
        <f t="shared" si="3"/>
        <v>0</v>
      </c>
      <c r="L11" s="34">
        <f t="shared" si="4"/>
        <v>0</v>
      </c>
    </row>
    <row r="12" spans="1:12" x14ac:dyDescent="0.2">
      <c r="A12" s="14" t="s">
        <v>7</v>
      </c>
      <c r="B12" s="15" t="s">
        <v>11</v>
      </c>
      <c r="C12" s="44">
        <v>0</v>
      </c>
      <c r="D12" s="44">
        <v>0</v>
      </c>
      <c r="E12" s="31">
        <f t="shared" si="2"/>
        <v>0</v>
      </c>
      <c r="F12" s="10">
        <v>0</v>
      </c>
      <c r="G12" s="8">
        <f t="shared" si="0"/>
        <v>0</v>
      </c>
      <c r="H12" s="11">
        <f t="shared" si="1"/>
        <v>0</v>
      </c>
      <c r="I12" s="43">
        <v>0</v>
      </c>
      <c r="J12" s="43">
        <v>0</v>
      </c>
      <c r="K12" s="34">
        <f t="shared" si="3"/>
        <v>0</v>
      </c>
      <c r="L12" s="34">
        <f t="shared" si="4"/>
        <v>0</v>
      </c>
    </row>
    <row r="13" spans="1:12" x14ac:dyDescent="0.2">
      <c r="A13" s="14" t="s">
        <v>7</v>
      </c>
      <c r="B13" s="15" t="s">
        <v>13</v>
      </c>
      <c r="C13" s="44">
        <v>0</v>
      </c>
      <c r="D13" s="44">
        <v>0</v>
      </c>
      <c r="E13" s="31">
        <f t="shared" si="2"/>
        <v>0</v>
      </c>
      <c r="F13" s="10">
        <v>5839</v>
      </c>
      <c r="G13" s="8">
        <f t="shared" si="0"/>
        <v>4.0026323185653867</v>
      </c>
      <c r="H13" s="11">
        <f t="shared" si="1"/>
        <v>1474.970009391345</v>
      </c>
      <c r="I13" s="43">
        <v>0</v>
      </c>
      <c r="J13" s="43">
        <v>0</v>
      </c>
      <c r="K13" s="34">
        <f t="shared" si="3"/>
        <v>0</v>
      </c>
      <c r="L13" s="34">
        <f t="shared" si="4"/>
        <v>-1474.970009391345</v>
      </c>
    </row>
    <row r="14" spans="1:12" x14ac:dyDescent="0.2">
      <c r="A14" s="14" t="s">
        <v>7</v>
      </c>
      <c r="B14" s="15" t="s">
        <v>15</v>
      </c>
      <c r="C14" s="44">
        <v>0</v>
      </c>
      <c r="D14" s="44">
        <v>2400</v>
      </c>
      <c r="E14" s="31">
        <f t="shared" si="2"/>
        <v>2400</v>
      </c>
      <c r="F14" s="10">
        <v>0</v>
      </c>
      <c r="G14" s="8">
        <f t="shared" si="0"/>
        <v>0</v>
      </c>
      <c r="H14" s="11">
        <f t="shared" si="1"/>
        <v>0</v>
      </c>
      <c r="I14" s="43">
        <v>0</v>
      </c>
      <c r="J14" s="43">
        <v>0</v>
      </c>
      <c r="K14" s="34">
        <f t="shared" si="3"/>
        <v>0</v>
      </c>
      <c r="L14" s="34">
        <f t="shared" si="4"/>
        <v>0</v>
      </c>
    </row>
    <row r="15" spans="1:12" ht="30" x14ac:dyDescent="0.2">
      <c r="A15" s="14" t="s">
        <v>9</v>
      </c>
      <c r="B15" s="15" t="s">
        <v>9</v>
      </c>
      <c r="C15" s="44">
        <v>0</v>
      </c>
      <c r="D15" s="44">
        <v>0</v>
      </c>
      <c r="E15" s="31">
        <f t="shared" si="2"/>
        <v>0</v>
      </c>
      <c r="F15" s="10">
        <v>0</v>
      </c>
      <c r="G15" s="8">
        <f t="shared" si="0"/>
        <v>0</v>
      </c>
      <c r="H15" s="11">
        <f t="shared" si="1"/>
        <v>0</v>
      </c>
      <c r="I15" s="43">
        <v>0</v>
      </c>
      <c r="J15" s="43">
        <v>0</v>
      </c>
      <c r="K15" s="34">
        <f t="shared" si="3"/>
        <v>0</v>
      </c>
      <c r="L15" s="34">
        <f t="shared" si="4"/>
        <v>0</v>
      </c>
    </row>
    <row r="16" spans="1:12" ht="30" x14ac:dyDescent="0.2">
      <c r="A16" s="14" t="s">
        <v>10</v>
      </c>
      <c r="B16" s="15" t="s">
        <v>10</v>
      </c>
      <c r="C16" s="44">
        <v>0</v>
      </c>
      <c r="D16" s="44">
        <v>1248</v>
      </c>
      <c r="E16" s="31">
        <f t="shared" si="2"/>
        <v>1248</v>
      </c>
      <c r="F16" s="10">
        <v>0</v>
      </c>
      <c r="G16" s="8">
        <f t="shared" si="0"/>
        <v>0</v>
      </c>
      <c r="H16" s="11">
        <f t="shared" si="1"/>
        <v>0</v>
      </c>
      <c r="I16" s="43">
        <v>0</v>
      </c>
      <c r="J16" s="43">
        <v>0</v>
      </c>
      <c r="K16" s="34">
        <f t="shared" si="3"/>
        <v>0</v>
      </c>
      <c r="L16" s="34">
        <f t="shared" si="4"/>
        <v>0</v>
      </c>
    </row>
    <row r="17" spans="1:12" ht="30" x14ac:dyDescent="0.2">
      <c r="A17" s="14" t="s">
        <v>12</v>
      </c>
      <c r="B17" s="15" t="s">
        <v>12</v>
      </c>
      <c r="C17" s="44">
        <v>0</v>
      </c>
      <c r="D17" s="44">
        <v>0</v>
      </c>
      <c r="E17" s="31">
        <f t="shared" si="2"/>
        <v>0</v>
      </c>
      <c r="F17" s="10">
        <v>0</v>
      </c>
      <c r="G17" s="8">
        <f t="shared" si="0"/>
        <v>0</v>
      </c>
      <c r="H17" s="11">
        <f t="shared" si="1"/>
        <v>0</v>
      </c>
      <c r="I17" s="43">
        <v>0</v>
      </c>
      <c r="J17" s="43">
        <v>0</v>
      </c>
      <c r="K17" s="34">
        <f t="shared" si="3"/>
        <v>0</v>
      </c>
      <c r="L17" s="34">
        <f t="shared" si="4"/>
        <v>0</v>
      </c>
    </row>
    <row r="18" spans="1:12" ht="30" x14ac:dyDescent="0.2">
      <c r="A18" s="14" t="s">
        <v>14</v>
      </c>
      <c r="B18" s="15" t="s">
        <v>14</v>
      </c>
      <c r="C18" s="44">
        <v>0</v>
      </c>
      <c r="D18" s="44">
        <v>0</v>
      </c>
      <c r="E18" s="31">
        <f t="shared" si="2"/>
        <v>0</v>
      </c>
      <c r="F18" s="10">
        <v>0</v>
      </c>
      <c r="G18" s="8">
        <f t="shared" si="0"/>
        <v>0</v>
      </c>
      <c r="H18" s="11">
        <f t="shared" si="1"/>
        <v>0</v>
      </c>
      <c r="I18" s="43">
        <v>0</v>
      </c>
      <c r="J18" s="43">
        <v>0</v>
      </c>
      <c r="K18" s="34">
        <f t="shared" si="3"/>
        <v>0</v>
      </c>
      <c r="L18" s="34">
        <f t="shared" si="4"/>
        <v>0</v>
      </c>
    </row>
    <row r="19" spans="1:12" x14ac:dyDescent="0.2">
      <c r="A19" s="14" t="s">
        <v>16</v>
      </c>
      <c r="B19" s="15" t="s">
        <v>20</v>
      </c>
      <c r="C19" s="44">
        <v>0</v>
      </c>
      <c r="D19" s="44">
        <v>0</v>
      </c>
      <c r="E19" s="31">
        <f t="shared" si="2"/>
        <v>0</v>
      </c>
      <c r="F19" s="10">
        <v>0</v>
      </c>
      <c r="G19" s="8">
        <f t="shared" si="0"/>
        <v>0</v>
      </c>
      <c r="H19" s="11">
        <f t="shared" si="1"/>
        <v>0</v>
      </c>
      <c r="I19" s="43">
        <v>0</v>
      </c>
      <c r="J19" s="43">
        <v>0</v>
      </c>
      <c r="K19" s="34">
        <f t="shared" si="3"/>
        <v>0</v>
      </c>
      <c r="L19" s="34">
        <f t="shared" si="4"/>
        <v>0</v>
      </c>
    </row>
    <row r="20" spans="1:12" ht="32" customHeight="1" x14ac:dyDescent="0.2">
      <c r="A20" s="14" t="s">
        <v>16</v>
      </c>
      <c r="B20" s="15" t="s">
        <v>23</v>
      </c>
      <c r="C20" s="44">
        <v>0</v>
      </c>
      <c r="D20" s="44">
        <v>0</v>
      </c>
      <c r="E20" s="31">
        <f t="shared" si="2"/>
        <v>0</v>
      </c>
      <c r="F20" s="10">
        <v>0</v>
      </c>
      <c r="G20" s="8">
        <f t="shared" si="0"/>
        <v>0</v>
      </c>
      <c r="H20" s="11">
        <f t="shared" si="1"/>
        <v>0</v>
      </c>
      <c r="I20" s="43">
        <v>0</v>
      </c>
      <c r="J20" s="43">
        <v>0</v>
      </c>
      <c r="K20" s="34">
        <f t="shared" si="3"/>
        <v>0</v>
      </c>
      <c r="L20" s="34">
        <f t="shared" si="4"/>
        <v>0</v>
      </c>
    </row>
    <row r="21" spans="1:12" x14ac:dyDescent="0.2">
      <c r="A21" s="14" t="s">
        <v>17</v>
      </c>
      <c r="B21" s="15" t="s">
        <v>17</v>
      </c>
      <c r="C21" s="44">
        <v>0</v>
      </c>
      <c r="D21" s="44">
        <v>0</v>
      </c>
      <c r="E21" s="31">
        <f t="shared" si="2"/>
        <v>0</v>
      </c>
      <c r="F21" s="10">
        <v>0</v>
      </c>
      <c r="G21" s="8">
        <f t="shared" si="0"/>
        <v>0</v>
      </c>
      <c r="H21" s="11">
        <f t="shared" si="1"/>
        <v>0</v>
      </c>
      <c r="I21" s="43">
        <v>0</v>
      </c>
      <c r="J21" s="43">
        <v>0</v>
      </c>
      <c r="K21" s="34">
        <f t="shared" si="3"/>
        <v>0</v>
      </c>
      <c r="L21" s="34">
        <f t="shared" si="4"/>
        <v>0</v>
      </c>
    </row>
    <row r="22" spans="1:12" ht="30" x14ac:dyDescent="0.2">
      <c r="A22" s="14" t="s">
        <v>18</v>
      </c>
      <c r="B22" s="15" t="s">
        <v>26</v>
      </c>
      <c r="C22" s="44">
        <v>0</v>
      </c>
      <c r="D22" s="44">
        <v>0</v>
      </c>
      <c r="E22" s="31">
        <f t="shared" si="2"/>
        <v>0</v>
      </c>
      <c r="F22" s="10">
        <v>0</v>
      </c>
      <c r="G22" s="8">
        <f t="shared" si="0"/>
        <v>0</v>
      </c>
      <c r="H22" s="11">
        <f t="shared" si="1"/>
        <v>0</v>
      </c>
      <c r="I22" s="43">
        <v>0</v>
      </c>
      <c r="J22" s="43">
        <v>0</v>
      </c>
      <c r="K22" s="34">
        <f t="shared" si="3"/>
        <v>0</v>
      </c>
      <c r="L22" s="34">
        <f t="shared" si="4"/>
        <v>0</v>
      </c>
    </row>
    <row r="23" spans="1:12" x14ac:dyDescent="0.2">
      <c r="A23" s="14" t="s">
        <v>19</v>
      </c>
      <c r="B23" s="15" t="s">
        <v>28</v>
      </c>
      <c r="C23" s="44">
        <v>0</v>
      </c>
      <c r="D23" s="44">
        <v>0</v>
      </c>
      <c r="E23" s="31">
        <f t="shared" si="2"/>
        <v>0</v>
      </c>
      <c r="F23" s="10">
        <v>31</v>
      </c>
      <c r="G23" s="8">
        <f t="shared" si="0"/>
        <v>2.1250488418483812E-2</v>
      </c>
      <c r="H23" s="11">
        <f t="shared" si="1"/>
        <v>7.8308049822112844</v>
      </c>
      <c r="I23" s="43">
        <v>0</v>
      </c>
      <c r="J23" s="43">
        <v>0</v>
      </c>
      <c r="K23" s="34">
        <f t="shared" si="3"/>
        <v>0</v>
      </c>
      <c r="L23" s="34">
        <f t="shared" si="4"/>
        <v>-7.8308049822112844</v>
      </c>
    </row>
    <row r="24" spans="1:12" x14ac:dyDescent="0.2">
      <c r="A24" s="14" t="s">
        <v>19</v>
      </c>
      <c r="B24" s="15" t="s">
        <v>29</v>
      </c>
      <c r="C24" s="44">
        <v>0</v>
      </c>
      <c r="D24" s="44">
        <v>1740</v>
      </c>
      <c r="E24" s="31">
        <f t="shared" si="2"/>
        <v>1740</v>
      </c>
      <c r="F24" s="10">
        <v>0</v>
      </c>
      <c r="G24" s="8">
        <f t="shared" si="0"/>
        <v>0</v>
      </c>
      <c r="H24" s="11">
        <f t="shared" si="1"/>
        <v>0</v>
      </c>
      <c r="I24" s="43">
        <v>0</v>
      </c>
      <c r="J24" s="43">
        <v>0</v>
      </c>
      <c r="K24" s="34">
        <f t="shared" si="3"/>
        <v>0</v>
      </c>
      <c r="L24" s="34">
        <f t="shared" si="4"/>
        <v>0</v>
      </c>
    </row>
    <row r="25" spans="1:12" x14ac:dyDescent="0.2">
      <c r="A25" s="14" t="s">
        <v>21</v>
      </c>
      <c r="B25" s="15" t="s">
        <v>30</v>
      </c>
      <c r="C25" s="44">
        <v>0</v>
      </c>
      <c r="D25" s="44">
        <v>0</v>
      </c>
      <c r="E25" s="31">
        <f t="shared" si="2"/>
        <v>0</v>
      </c>
      <c r="F25" s="10">
        <v>0</v>
      </c>
      <c r="G25" s="8">
        <f t="shared" si="0"/>
        <v>0</v>
      </c>
      <c r="H25" s="11">
        <f t="shared" si="1"/>
        <v>0</v>
      </c>
      <c r="I25" s="43">
        <v>0</v>
      </c>
      <c r="J25" s="43">
        <v>0</v>
      </c>
      <c r="K25" s="34">
        <f t="shared" si="3"/>
        <v>0</v>
      </c>
      <c r="L25" s="34">
        <f t="shared" si="4"/>
        <v>0</v>
      </c>
    </row>
    <row r="26" spans="1:12" x14ac:dyDescent="0.2">
      <c r="A26" s="14" t="s">
        <v>21</v>
      </c>
      <c r="B26" s="15" t="s">
        <v>31</v>
      </c>
      <c r="C26" s="44">
        <v>0</v>
      </c>
      <c r="D26" s="44">
        <v>713</v>
      </c>
      <c r="E26" s="31">
        <f t="shared" si="2"/>
        <v>713</v>
      </c>
      <c r="F26" s="10">
        <v>0</v>
      </c>
      <c r="G26" s="8">
        <f t="shared" si="0"/>
        <v>0</v>
      </c>
      <c r="H26" s="11">
        <f t="shared" si="1"/>
        <v>0</v>
      </c>
      <c r="I26" s="43">
        <v>0</v>
      </c>
      <c r="J26" s="43">
        <v>0</v>
      </c>
      <c r="K26" s="34">
        <f t="shared" si="3"/>
        <v>0</v>
      </c>
      <c r="L26" s="34">
        <f t="shared" si="4"/>
        <v>0</v>
      </c>
    </row>
    <row r="27" spans="1:12" x14ac:dyDescent="0.2">
      <c r="A27" s="14" t="s">
        <v>22</v>
      </c>
      <c r="B27" s="15" t="s">
        <v>32</v>
      </c>
      <c r="C27" s="46">
        <v>1728</v>
      </c>
      <c r="D27" s="44">
        <v>0</v>
      </c>
      <c r="E27" s="31">
        <f t="shared" si="2"/>
        <v>1728</v>
      </c>
      <c r="F27" s="10">
        <v>3088</v>
      </c>
      <c r="G27" s="8">
        <f t="shared" si="0"/>
        <v>2.1168228463315488</v>
      </c>
      <c r="H27" s="11">
        <f t="shared" si="1"/>
        <v>780.04921887317573</v>
      </c>
      <c r="I27" s="46">
        <v>1728</v>
      </c>
      <c r="J27" s="43">
        <v>0</v>
      </c>
      <c r="K27" s="34">
        <f t="shared" si="3"/>
        <v>1728</v>
      </c>
      <c r="L27" s="34">
        <f t="shared" si="4"/>
        <v>947.95078112682427</v>
      </c>
    </row>
    <row r="28" spans="1:12" x14ac:dyDescent="0.2">
      <c r="A28" s="14" t="s">
        <v>22</v>
      </c>
      <c r="B28" s="15" t="s">
        <v>33</v>
      </c>
      <c r="C28" s="44">
        <v>0</v>
      </c>
      <c r="D28" s="44">
        <v>1890</v>
      </c>
      <c r="E28" s="31">
        <f t="shared" si="2"/>
        <v>1890</v>
      </c>
      <c r="F28" s="10">
        <v>0</v>
      </c>
      <c r="G28" s="8">
        <f t="shared" si="0"/>
        <v>0</v>
      </c>
      <c r="H28" s="11">
        <f t="shared" si="1"/>
        <v>0</v>
      </c>
      <c r="I28" s="43">
        <v>0</v>
      </c>
      <c r="J28" s="43">
        <v>0</v>
      </c>
      <c r="K28" s="34">
        <f t="shared" si="3"/>
        <v>0</v>
      </c>
      <c r="L28" s="34">
        <f t="shared" si="4"/>
        <v>0</v>
      </c>
    </row>
    <row r="29" spans="1:12" x14ac:dyDescent="0.2">
      <c r="A29" s="14" t="s">
        <v>22</v>
      </c>
      <c r="B29" s="15" t="s">
        <v>34</v>
      </c>
      <c r="C29" s="44">
        <v>0</v>
      </c>
      <c r="D29" s="44">
        <v>0</v>
      </c>
      <c r="E29" s="31">
        <f t="shared" si="2"/>
        <v>0</v>
      </c>
      <c r="F29" s="10">
        <v>0</v>
      </c>
      <c r="G29" s="8">
        <f t="shared" si="0"/>
        <v>0</v>
      </c>
      <c r="H29" s="11">
        <f t="shared" si="1"/>
        <v>0</v>
      </c>
      <c r="I29" s="43">
        <v>0</v>
      </c>
      <c r="J29" s="43">
        <v>0</v>
      </c>
      <c r="K29" s="34">
        <f t="shared" si="3"/>
        <v>0</v>
      </c>
      <c r="L29" s="34">
        <f t="shared" si="4"/>
        <v>0</v>
      </c>
    </row>
    <row r="30" spans="1:12" x14ac:dyDescent="0.2">
      <c r="A30" s="14" t="s">
        <v>24</v>
      </c>
      <c r="B30" s="15" t="s">
        <v>35</v>
      </c>
      <c r="C30" s="44">
        <v>0</v>
      </c>
      <c r="D30" s="44">
        <v>0</v>
      </c>
      <c r="E30" s="31">
        <f t="shared" si="2"/>
        <v>0</v>
      </c>
      <c r="F30" s="10">
        <v>2088</v>
      </c>
      <c r="G30" s="8">
        <f t="shared" si="0"/>
        <v>1.4313232199288453</v>
      </c>
      <c r="H30" s="11">
        <f t="shared" si="1"/>
        <v>527.44260654377945</v>
      </c>
      <c r="I30" s="43">
        <v>0</v>
      </c>
      <c r="J30" s="43">
        <v>0</v>
      </c>
      <c r="K30" s="34">
        <f t="shared" si="3"/>
        <v>0</v>
      </c>
      <c r="L30" s="34">
        <f t="shared" si="4"/>
        <v>-527.44260654377945</v>
      </c>
    </row>
    <row r="31" spans="1:12" x14ac:dyDescent="0.2">
      <c r="A31" s="14" t="s">
        <v>24</v>
      </c>
      <c r="B31" s="15" t="s">
        <v>36</v>
      </c>
      <c r="C31" s="44">
        <v>0</v>
      </c>
      <c r="D31" s="44">
        <v>0</v>
      </c>
      <c r="E31" s="31">
        <f t="shared" si="2"/>
        <v>0</v>
      </c>
      <c r="F31" s="10">
        <v>4224</v>
      </c>
      <c r="G31" s="8">
        <f t="shared" si="0"/>
        <v>2.8955504219250203</v>
      </c>
      <c r="H31" s="11">
        <f t="shared" si="1"/>
        <v>1067.0103304793699</v>
      </c>
      <c r="I31" s="43">
        <v>0</v>
      </c>
      <c r="J31" s="43">
        <v>0</v>
      </c>
      <c r="K31" s="34">
        <f t="shared" si="3"/>
        <v>0</v>
      </c>
      <c r="L31" s="34">
        <f t="shared" si="4"/>
        <v>-1067.0103304793699</v>
      </c>
    </row>
    <row r="32" spans="1:12" x14ac:dyDescent="0.2">
      <c r="A32" s="14" t="s">
        <v>24</v>
      </c>
      <c r="B32" s="15" t="s">
        <v>37</v>
      </c>
      <c r="C32" s="44">
        <v>0</v>
      </c>
      <c r="D32" s="44">
        <v>0</v>
      </c>
      <c r="E32" s="31">
        <f t="shared" si="2"/>
        <v>0</v>
      </c>
      <c r="F32" s="10">
        <v>0</v>
      </c>
      <c r="G32" s="8">
        <f t="shared" si="0"/>
        <v>0</v>
      </c>
      <c r="H32" s="11">
        <f t="shared" si="1"/>
        <v>0</v>
      </c>
      <c r="I32" s="43">
        <v>0</v>
      </c>
      <c r="J32" s="43">
        <v>0</v>
      </c>
      <c r="K32" s="34">
        <f t="shared" si="3"/>
        <v>0</v>
      </c>
      <c r="L32" s="34">
        <f t="shared" si="4"/>
        <v>0</v>
      </c>
    </row>
    <row r="33" spans="1:12" ht="17" thickBot="1" x14ac:dyDescent="0.25">
      <c r="A33" s="25" t="s">
        <v>25</v>
      </c>
      <c r="B33" s="20" t="s">
        <v>25</v>
      </c>
      <c r="C33" s="45">
        <v>0</v>
      </c>
      <c r="D33" s="45">
        <v>0</v>
      </c>
      <c r="E33" s="31">
        <f t="shared" si="2"/>
        <v>0</v>
      </c>
      <c r="F33" s="22">
        <v>2042</v>
      </c>
      <c r="G33" s="23">
        <f t="shared" si="0"/>
        <v>1.3997902371143207</v>
      </c>
      <c r="H33" s="35">
        <f t="shared" si="1"/>
        <v>515.82270237662715</v>
      </c>
      <c r="I33" s="43">
        <v>0</v>
      </c>
      <c r="J33" s="43">
        <v>0</v>
      </c>
      <c r="K33" s="34">
        <f t="shared" si="3"/>
        <v>0</v>
      </c>
      <c r="L33" s="34">
        <f t="shared" si="4"/>
        <v>-515.82270237662715</v>
      </c>
    </row>
    <row r="34" spans="1:12" ht="17" thickTop="1" x14ac:dyDescent="0.2">
      <c r="A34" s="53" t="s">
        <v>27</v>
      </c>
      <c r="B34" s="54"/>
      <c r="C34" s="30">
        <f>SUM(C8:C33)</f>
        <v>1728</v>
      </c>
      <c r="D34" s="30">
        <f>SUM(D8:D33)</f>
        <v>10007</v>
      </c>
      <c r="E34" s="33">
        <f>SUM(E8:E33)</f>
        <v>11735</v>
      </c>
      <c r="F34" s="29">
        <f t="shared" ref="F34:H34" si="5">SUM(F8:F33)</f>
        <v>22767</v>
      </c>
      <c r="G34" s="29" t="s">
        <v>2</v>
      </c>
      <c r="H34" s="33">
        <f t="shared" si="5"/>
        <v>5751.0947429033658</v>
      </c>
      <c r="I34" s="42">
        <f t="shared" ref="I34" si="6">SUM(I8:I33)</f>
        <v>1728</v>
      </c>
      <c r="J34" s="42">
        <f t="shared" ref="J34" si="7">SUM(J8:J33)</f>
        <v>0</v>
      </c>
      <c r="K34" s="33">
        <f t="shared" si="3"/>
        <v>1728</v>
      </c>
      <c r="L34" s="33">
        <f>K34-H34</f>
        <v>-4023.0947429033658</v>
      </c>
    </row>
    <row r="35" spans="1:12" ht="55" customHeight="1" x14ac:dyDescent="0.2">
      <c r="A35" s="69" t="s">
        <v>87</v>
      </c>
      <c r="B35" s="69"/>
      <c r="C35" s="69"/>
      <c r="D35" s="69"/>
      <c r="E35" s="69"/>
      <c r="F35" s="69"/>
      <c r="G35" s="69"/>
      <c r="H35" s="69"/>
      <c r="I35" s="69"/>
      <c r="J35" s="69"/>
      <c r="K35" s="69"/>
      <c r="L35" s="69"/>
    </row>
  </sheetData>
  <mergeCells count="8">
    <mergeCell ref="A34:B34"/>
    <mergeCell ref="F6:F7"/>
    <mergeCell ref="C6:E6"/>
    <mergeCell ref="A35:L35"/>
    <mergeCell ref="I6:K6"/>
    <mergeCell ref="G6:G7"/>
    <mergeCell ref="H6:H7"/>
    <mergeCell ref="L6:L7"/>
  </mergeCells>
  <pageMargins left="0.7" right="0.7" top="0.75" bottom="0.75" header="0.3" footer="0.3"/>
  <pageSetup scale="58"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69FE-2754-7B45-A917-4AE76DF80613}">
  <sheetPr>
    <pageSetUpPr fitToPage="1"/>
  </sheetPr>
  <dimension ref="A1:O36"/>
  <sheetViews>
    <sheetView zoomScale="96" zoomScaleNormal="100" workbookViewId="0">
      <selection sqref="A1:XFD2"/>
    </sheetView>
  </sheetViews>
  <sheetFormatPr baseColWidth="10" defaultColWidth="11" defaultRowHeight="16" x14ac:dyDescent="0.2"/>
  <cols>
    <col min="1" max="1" width="24.6640625" style="4" customWidth="1"/>
    <col min="2" max="2" width="27.6640625" style="4" customWidth="1"/>
    <col min="3" max="3" width="11.1640625" style="1" customWidth="1"/>
    <col min="4" max="4" width="13.1640625" style="1" customWidth="1"/>
    <col min="5" max="9" width="10.6640625" style="1" customWidth="1"/>
    <col min="10" max="10" width="11.83203125" style="1" customWidth="1"/>
    <col min="11" max="11" width="13" style="1" customWidth="1"/>
    <col min="12" max="12" width="18.5" style="1" customWidth="1"/>
    <col min="13" max="13" width="14.83203125" style="1" customWidth="1"/>
    <col min="14" max="14" width="14" style="1" customWidth="1"/>
    <col min="15" max="15" width="13.83203125" style="1" customWidth="1"/>
    <col min="16" max="33" width="11" style="1" customWidth="1"/>
    <col min="34" max="16384" width="11" style="1"/>
  </cols>
  <sheetData>
    <row r="1" spans="1:15" x14ac:dyDescent="0.2">
      <c r="A1" s="17" t="s">
        <v>0</v>
      </c>
      <c r="B1" s="1"/>
      <c r="C1" s="6"/>
      <c r="D1" s="6"/>
      <c r="E1" s="5"/>
      <c r="F1" s="5"/>
      <c r="G1" s="5"/>
      <c r="H1" s="5"/>
      <c r="I1" s="5"/>
      <c r="J1" s="5"/>
      <c r="K1" s="5"/>
      <c r="L1" s="5"/>
      <c r="M1" s="5"/>
    </row>
    <row r="2" spans="1:15" x14ac:dyDescent="0.2">
      <c r="A2" s="13" t="s">
        <v>162</v>
      </c>
      <c r="B2" s="12"/>
      <c r="C2" s="7"/>
      <c r="D2" s="65" t="s">
        <v>47</v>
      </c>
      <c r="E2" s="65"/>
      <c r="F2" s="65"/>
      <c r="G2" s="65"/>
      <c r="H2" s="65"/>
      <c r="I2" s="65"/>
      <c r="J2" s="65"/>
      <c r="K2" s="65"/>
      <c r="L2" s="5"/>
      <c r="M2" s="5"/>
    </row>
    <row r="3" spans="1:15" ht="60" x14ac:dyDescent="0.2">
      <c r="A3" s="7"/>
      <c r="B3" s="1"/>
      <c r="C3" s="12"/>
      <c r="D3" s="18" t="s">
        <v>148</v>
      </c>
      <c r="E3" s="18" t="s">
        <v>149</v>
      </c>
      <c r="F3" s="18" t="s">
        <v>150</v>
      </c>
      <c r="G3" s="18" t="s">
        <v>151</v>
      </c>
      <c r="H3" s="18" t="s">
        <v>132</v>
      </c>
      <c r="I3" s="18" t="s">
        <v>152</v>
      </c>
      <c r="J3" s="18" t="s">
        <v>135</v>
      </c>
      <c r="K3" s="18" t="s">
        <v>44</v>
      </c>
      <c r="L3" s="17" t="s">
        <v>162</v>
      </c>
      <c r="M3" s="5"/>
    </row>
    <row r="4" spans="1:15" ht="45" x14ac:dyDescent="0.2">
      <c r="A4" s="7"/>
      <c r="B4" s="1"/>
      <c r="C4" s="17" t="s">
        <v>53</v>
      </c>
      <c r="D4" s="27">
        <v>637.22</v>
      </c>
      <c r="E4" s="27">
        <v>201.5</v>
      </c>
      <c r="F4" s="27">
        <v>697.48</v>
      </c>
      <c r="G4" s="27">
        <v>728.95</v>
      </c>
      <c r="H4" s="27">
        <v>353.54</v>
      </c>
      <c r="I4" s="27">
        <v>119.24</v>
      </c>
      <c r="J4" s="27">
        <v>609.16</v>
      </c>
      <c r="K4" s="28">
        <f>SUM(D4:J4)</f>
        <v>3347.0899999999997</v>
      </c>
      <c r="L4" s="16">
        <v>76</v>
      </c>
      <c r="M4" s="5"/>
    </row>
    <row r="5" spans="1:15" x14ac:dyDescent="0.2">
      <c r="A5" s="7"/>
      <c r="B5" s="12"/>
      <c r="C5" s="7"/>
      <c r="D5" s="5"/>
      <c r="E5" s="5"/>
      <c r="F5" s="5"/>
      <c r="G5" s="5"/>
      <c r="H5" s="5"/>
      <c r="I5" s="5"/>
      <c r="J5" s="5"/>
      <c r="K5" s="5"/>
      <c r="L5" s="5"/>
      <c r="M5" s="5"/>
    </row>
    <row r="6" spans="1:15" s="4" customFormat="1" ht="45" customHeight="1" x14ac:dyDescent="0.2">
      <c r="A6" s="12"/>
      <c r="B6" s="7"/>
      <c r="C6" s="17" t="s">
        <v>55</v>
      </c>
      <c r="D6" s="56" t="s">
        <v>51</v>
      </c>
      <c r="E6" s="57"/>
      <c r="F6" s="57"/>
      <c r="G6" s="57"/>
      <c r="H6" s="57"/>
      <c r="I6" s="57"/>
      <c r="J6" s="57"/>
      <c r="K6" s="58"/>
      <c r="L6" s="59" t="s">
        <v>49</v>
      </c>
      <c r="M6" s="59" t="s">
        <v>153</v>
      </c>
      <c r="N6" s="17" t="s">
        <v>52</v>
      </c>
      <c r="O6" s="55" t="s">
        <v>54</v>
      </c>
    </row>
    <row r="7" spans="1:15" ht="61" customHeight="1" x14ac:dyDescent="0.2">
      <c r="A7" s="17" t="s">
        <v>48</v>
      </c>
      <c r="B7" s="17" t="s">
        <v>46</v>
      </c>
      <c r="C7" s="17" t="s">
        <v>127</v>
      </c>
      <c r="D7" s="36" t="str">
        <f>D3</f>
        <v>Elmhurst Community Prep/Alliance</v>
      </c>
      <c r="E7" s="36" t="str">
        <f t="shared" ref="E7:J7" si="0">E3</f>
        <v>Frick Impact</v>
      </c>
      <c r="F7" s="36" t="str">
        <f t="shared" si="0"/>
        <v>Roots/Coliseum College Prep 6-12</v>
      </c>
      <c r="G7" s="36" t="str">
        <f t="shared" si="0"/>
        <v>Madison Upper 6-12</v>
      </c>
      <c r="H7" s="36" t="str">
        <f t="shared" si="0"/>
        <v>Parker K-8</v>
      </c>
      <c r="I7" s="36" t="str">
        <f t="shared" si="0"/>
        <v>School of Languages</v>
      </c>
      <c r="J7" s="36" t="str">
        <f t="shared" si="0"/>
        <v>Greenleaf K-8</v>
      </c>
      <c r="K7" s="38" t="s">
        <v>1</v>
      </c>
      <c r="L7" s="60"/>
      <c r="M7" s="60"/>
      <c r="N7" s="17" t="s">
        <v>127</v>
      </c>
      <c r="O7" s="55"/>
    </row>
    <row r="8" spans="1:15" x14ac:dyDescent="0.2">
      <c r="A8" s="14" t="s">
        <v>3</v>
      </c>
      <c r="B8" s="15" t="s">
        <v>4</v>
      </c>
      <c r="C8" s="31">
        <v>0</v>
      </c>
      <c r="D8" s="9">
        <v>0</v>
      </c>
      <c r="E8" s="9">
        <v>0</v>
      </c>
      <c r="F8" s="9">
        <v>0</v>
      </c>
      <c r="G8" s="9">
        <v>0</v>
      </c>
      <c r="H8" s="9">
        <v>0</v>
      </c>
      <c r="I8" s="9">
        <v>0</v>
      </c>
      <c r="J8" s="9">
        <v>0</v>
      </c>
      <c r="K8" s="10">
        <f t="shared" ref="K8:K33" si="1">SUM(D8:J8)</f>
        <v>0</v>
      </c>
      <c r="L8" s="8">
        <f t="shared" ref="L8:L33" si="2">K8/$K$4</f>
        <v>0</v>
      </c>
      <c r="M8" s="11">
        <f t="shared" ref="M8:M33" si="3">L8*$L$4</f>
        <v>0</v>
      </c>
      <c r="N8" s="31">
        <v>0</v>
      </c>
      <c r="O8" s="34">
        <f>N8-M8</f>
        <v>0</v>
      </c>
    </row>
    <row r="9" spans="1:15" x14ac:dyDescent="0.2">
      <c r="A9" s="14" t="s">
        <v>3</v>
      </c>
      <c r="B9" s="15" t="s">
        <v>6</v>
      </c>
      <c r="C9" s="31">
        <v>0</v>
      </c>
      <c r="D9" s="9">
        <v>0</v>
      </c>
      <c r="E9" s="9">
        <v>0</v>
      </c>
      <c r="F9" s="9">
        <v>0</v>
      </c>
      <c r="G9" s="9">
        <v>2520</v>
      </c>
      <c r="H9" s="9">
        <v>0</v>
      </c>
      <c r="I9" s="9">
        <v>0</v>
      </c>
      <c r="J9" s="9">
        <v>0</v>
      </c>
      <c r="K9" s="10">
        <f t="shared" si="1"/>
        <v>2520</v>
      </c>
      <c r="L9" s="8">
        <f t="shared" si="2"/>
        <v>0.75289281136748643</v>
      </c>
      <c r="M9" s="11">
        <f t="shared" si="3"/>
        <v>57.219853663928966</v>
      </c>
      <c r="N9" s="31">
        <v>0</v>
      </c>
      <c r="O9" s="34">
        <f t="shared" ref="O9:O33" si="4">N9-M9</f>
        <v>-57.219853663928966</v>
      </c>
    </row>
    <row r="10" spans="1:15" x14ac:dyDescent="0.2">
      <c r="A10" s="14" t="s">
        <v>3</v>
      </c>
      <c r="B10" s="15" t="s">
        <v>8</v>
      </c>
      <c r="C10" s="31">
        <v>0</v>
      </c>
      <c r="D10" s="9">
        <v>1053</v>
      </c>
      <c r="E10" s="9">
        <v>0</v>
      </c>
      <c r="F10" s="9">
        <v>0</v>
      </c>
      <c r="G10" s="9">
        <v>0</v>
      </c>
      <c r="H10" s="9">
        <v>0</v>
      </c>
      <c r="I10" s="9">
        <v>0</v>
      </c>
      <c r="J10" s="9">
        <v>0</v>
      </c>
      <c r="K10" s="10">
        <f t="shared" si="1"/>
        <v>1053</v>
      </c>
      <c r="L10" s="8">
        <f t="shared" si="2"/>
        <v>0.31460163903569971</v>
      </c>
      <c r="M10" s="11">
        <f t="shared" si="3"/>
        <v>23.909724566713177</v>
      </c>
      <c r="N10" s="31">
        <v>0</v>
      </c>
      <c r="O10" s="34">
        <f t="shared" si="4"/>
        <v>-23.909724566713177</v>
      </c>
    </row>
    <row r="11" spans="1:15" x14ac:dyDescent="0.2">
      <c r="A11" s="14" t="s">
        <v>5</v>
      </c>
      <c r="B11" s="15" t="s">
        <v>5</v>
      </c>
      <c r="C11" s="31">
        <v>0</v>
      </c>
      <c r="D11" s="9">
        <v>0</v>
      </c>
      <c r="E11" s="9">
        <v>0</v>
      </c>
      <c r="F11" s="9">
        <v>0</v>
      </c>
      <c r="G11" s="9">
        <v>0</v>
      </c>
      <c r="H11" s="9">
        <v>0</v>
      </c>
      <c r="I11" s="9">
        <v>0</v>
      </c>
      <c r="J11" s="9">
        <v>0</v>
      </c>
      <c r="K11" s="10">
        <f t="shared" si="1"/>
        <v>0</v>
      </c>
      <c r="L11" s="8">
        <f t="shared" si="2"/>
        <v>0</v>
      </c>
      <c r="M11" s="11">
        <f t="shared" si="3"/>
        <v>0</v>
      </c>
      <c r="N11" s="31">
        <v>0</v>
      </c>
      <c r="O11" s="34">
        <f t="shared" si="4"/>
        <v>0</v>
      </c>
    </row>
    <row r="12" spans="1:15" x14ac:dyDescent="0.2">
      <c r="A12" s="14" t="s">
        <v>7</v>
      </c>
      <c r="B12" s="15" t="s">
        <v>11</v>
      </c>
      <c r="C12" s="31">
        <v>693</v>
      </c>
      <c r="D12" s="9">
        <v>0</v>
      </c>
      <c r="E12" s="9">
        <v>0</v>
      </c>
      <c r="F12" s="9">
        <v>0</v>
      </c>
      <c r="G12" s="9">
        <v>0</v>
      </c>
      <c r="H12" s="9">
        <v>828</v>
      </c>
      <c r="I12" s="9">
        <v>0</v>
      </c>
      <c r="J12" s="9">
        <v>0</v>
      </c>
      <c r="K12" s="10">
        <f t="shared" si="1"/>
        <v>828</v>
      </c>
      <c r="L12" s="8">
        <f t="shared" si="2"/>
        <v>0.24737906659217412</v>
      </c>
      <c r="M12" s="11">
        <f t="shared" si="3"/>
        <v>18.800809061005232</v>
      </c>
      <c r="N12" s="31">
        <v>0</v>
      </c>
      <c r="O12" s="34">
        <f t="shared" si="4"/>
        <v>-18.800809061005232</v>
      </c>
    </row>
    <row r="13" spans="1:15" x14ac:dyDescent="0.2">
      <c r="A13" s="14" t="s">
        <v>7</v>
      </c>
      <c r="B13" s="15" t="s">
        <v>13</v>
      </c>
      <c r="C13" s="31">
        <v>0</v>
      </c>
      <c r="D13" s="9">
        <v>0</v>
      </c>
      <c r="E13" s="9">
        <v>0</v>
      </c>
      <c r="F13" s="9">
        <v>0</v>
      </c>
      <c r="G13" s="9">
        <v>0</v>
      </c>
      <c r="H13" s="9">
        <v>0</v>
      </c>
      <c r="I13" s="9">
        <v>0</v>
      </c>
      <c r="J13" s="9">
        <v>0</v>
      </c>
      <c r="K13" s="10">
        <f t="shared" si="1"/>
        <v>0</v>
      </c>
      <c r="L13" s="8">
        <f t="shared" si="2"/>
        <v>0</v>
      </c>
      <c r="M13" s="11">
        <f t="shared" si="3"/>
        <v>0</v>
      </c>
      <c r="N13" s="31">
        <v>0</v>
      </c>
      <c r="O13" s="34">
        <f t="shared" si="4"/>
        <v>0</v>
      </c>
    </row>
    <row r="14" spans="1:15" x14ac:dyDescent="0.2">
      <c r="A14" s="14" t="s">
        <v>7</v>
      </c>
      <c r="B14" s="15" t="s">
        <v>15</v>
      </c>
      <c r="C14" s="31">
        <v>0</v>
      </c>
      <c r="D14" s="9">
        <v>0</v>
      </c>
      <c r="E14" s="9">
        <v>1032</v>
      </c>
      <c r="F14" s="9">
        <v>1736</v>
      </c>
      <c r="G14" s="9">
        <v>0</v>
      </c>
      <c r="H14" s="9">
        <v>0</v>
      </c>
      <c r="I14" s="9">
        <v>1800</v>
      </c>
      <c r="J14" s="9">
        <v>0</v>
      </c>
      <c r="K14" s="10">
        <f t="shared" si="1"/>
        <v>4568</v>
      </c>
      <c r="L14" s="8">
        <f t="shared" si="2"/>
        <v>1.3647676040978882</v>
      </c>
      <c r="M14" s="11">
        <f t="shared" si="3"/>
        <v>103.72233791143951</v>
      </c>
      <c r="N14" s="31">
        <v>0</v>
      </c>
      <c r="O14" s="34">
        <f t="shared" si="4"/>
        <v>-103.72233791143951</v>
      </c>
    </row>
    <row r="15" spans="1:15" ht="30" x14ac:dyDescent="0.2">
      <c r="A15" s="14" t="s">
        <v>9</v>
      </c>
      <c r="B15" s="15" t="s">
        <v>9</v>
      </c>
      <c r="C15" s="31">
        <v>0</v>
      </c>
      <c r="D15" s="9">
        <v>0</v>
      </c>
      <c r="E15" s="9">
        <v>0</v>
      </c>
      <c r="F15" s="9">
        <v>0</v>
      </c>
      <c r="G15" s="9">
        <v>0</v>
      </c>
      <c r="H15" s="9">
        <v>0</v>
      </c>
      <c r="I15" s="9">
        <v>0</v>
      </c>
      <c r="J15" s="9">
        <v>0</v>
      </c>
      <c r="K15" s="10">
        <f t="shared" si="1"/>
        <v>0</v>
      </c>
      <c r="L15" s="8">
        <f t="shared" si="2"/>
        <v>0</v>
      </c>
      <c r="M15" s="11">
        <f t="shared" si="3"/>
        <v>0</v>
      </c>
      <c r="N15" s="31">
        <v>0</v>
      </c>
      <c r="O15" s="34">
        <f t="shared" si="4"/>
        <v>0</v>
      </c>
    </row>
    <row r="16" spans="1:15" ht="30" x14ac:dyDescent="0.2">
      <c r="A16" s="14" t="s">
        <v>10</v>
      </c>
      <c r="B16" s="15" t="s">
        <v>10</v>
      </c>
      <c r="C16" s="31">
        <v>0</v>
      </c>
      <c r="D16" s="9">
        <v>0</v>
      </c>
      <c r="E16" s="9">
        <v>1032</v>
      </c>
      <c r="F16" s="9">
        <v>0</v>
      </c>
      <c r="G16" s="9">
        <v>0</v>
      </c>
      <c r="H16" s="9">
        <v>0</v>
      </c>
      <c r="I16" s="9">
        <v>0</v>
      </c>
      <c r="J16" s="9">
        <v>0</v>
      </c>
      <c r="K16" s="10">
        <f t="shared" si="1"/>
        <v>1032</v>
      </c>
      <c r="L16" s="8">
        <f t="shared" si="2"/>
        <v>0.30832753227430398</v>
      </c>
      <c r="M16" s="11">
        <f t="shared" si="3"/>
        <v>23.432892452847103</v>
      </c>
      <c r="N16" s="31">
        <v>0</v>
      </c>
      <c r="O16" s="34">
        <f t="shared" si="4"/>
        <v>-23.432892452847103</v>
      </c>
    </row>
    <row r="17" spans="1:15" ht="30" x14ac:dyDescent="0.2">
      <c r="A17" s="14" t="s">
        <v>12</v>
      </c>
      <c r="B17" s="15" t="s">
        <v>12</v>
      </c>
      <c r="C17" s="31">
        <v>0</v>
      </c>
      <c r="D17" s="9">
        <v>0</v>
      </c>
      <c r="E17" s="9">
        <v>0</v>
      </c>
      <c r="F17" s="9">
        <v>0</v>
      </c>
      <c r="G17" s="9">
        <v>0</v>
      </c>
      <c r="H17" s="9">
        <v>0</v>
      </c>
      <c r="I17" s="9">
        <v>0</v>
      </c>
      <c r="J17" s="9">
        <v>0</v>
      </c>
      <c r="K17" s="10">
        <f t="shared" si="1"/>
        <v>0</v>
      </c>
      <c r="L17" s="8">
        <f t="shared" si="2"/>
        <v>0</v>
      </c>
      <c r="M17" s="11">
        <f t="shared" si="3"/>
        <v>0</v>
      </c>
      <c r="N17" s="31">
        <v>0</v>
      </c>
      <c r="O17" s="34">
        <f t="shared" si="4"/>
        <v>0</v>
      </c>
    </row>
    <row r="18" spans="1:15" ht="30" x14ac:dyDescent="0.2">
      <c r="A18" s="14" t="s">
        <v>14</v>
      </c>
      <c r="B18" s="15" t="s">
        <v>14</v>
      </c>
      <c r="C18" s="31">
        <v>0</v>
      </c>
      <c r="D18" s="9">
        <v>0</v>
      </c>
      <c r="E18" s="9">
        <v>0</v>
      </c>
      <c r="F18" s="9">
        <v>0</v>
      </c>
      <c r="G18" s="9">
        <v>0</v>
      </c>
      <c r="H18" s="9">
        <v>0</v>
      </c>
      <c r="I18" s="9">
        <v>0</v>
      </c>
      <c r="J18" s="9">
        <v>0</v>
      </c>
      <c r="K18" s="10">
        <f t="shared" si="1"/>
        <v>0</v>
      </c>
      <c r="L18" s="8">
        <f t="shared" si="2"/>
        <v>0</v>
      </c>
      <c r="M18" s="11">
        <f t="shared" si="3"/>
        <v>0</v>
      </c>
      <c r="N18" s="31">
        <v>0</v>
      </c>
      <c r="O18" s="34">
        <f t="shared" si="4"/>
        <v>0</v>
      </c>
    </row>
    <row r="19" spans="1:15" x14ac:dyDescent="0.2">
      <c r="A19" s="14" t="s">
        <v>16</v>
      </c>
      <c r="B19" s="15" t="s">
        <v>20</v>
      </c>
      <c r="C19" s="31">
        <v>0</v>
      </c>
      <c r="D19" s="9">
        <v>0</v>
      </c>
      <c r="E19" s="9">
        <v>2960</v>
      </c>
      <c r="F19" s="9">
        <v>0</v>
      </c>
      <c r="G19" s="9">
        <v>0</v>
      </c>
      <c r="H19" s="9">
        <v>0</v>
      </c>
      <c r="I19" s="9">
        <v>0</v>
      </c>
      <c r="J19" s="9">
        <v>0</v>
      </c>
      <c r="K19" s="10">
        <f t="shared" si="1"/>
        <v>2960</v>
      </c>
      <c r="L19" s="8">
        <f t="shared" si="2"/>
        <v>0.88435028636815871</v>
      </c>
      <c r="M19" s="11">
        <f t="shared" si="3"/>
        <v>67.210621763980058</v>
      </c>
      <c r="N19" s="31">
        <v>0</v>
      </c>
      <c r="O19" s="34">
        <f t="shared" si="4"/>
        <v>-67.210621763980058</v>
      </c>
    </row>
    <row r="20" spans="1:15" ht="32" customHeight="1" x14ac:dyDescent="0.2">
      <c r="A20" s="14" t="s">
        <v>16</v>
      </c>
      <c r="B20" s="15" t="s">
        <v>23</v>
      </c>
      <c r="C20" s="31">
        <v>0</v>
      </c>
      <c r="D20" s="9">
        <v>0</v>
      </c>
      <c r="E20" s="9">
        <v>0</v>
      </c>
      <c r="F20" s="9">
        <v>0</v>
      </c>
      <c r="G20" s="9">
        <v>0</v>
      </c>
      <c r="H20" s="9">
        <v>0</v>
      </c>
      <c r="I20" s="9">
        <v>0</v>
      </c>
      <c r="J20" s="9">
        <v>0</v>
      </c>
      <c r="K20" s="10">
        <f t="shared" si="1"/>
        <v>0</v>
      </c>
      <c r="L20" s="8">
        <f t="shared" si="2"/>
        <v>0</v>
      </c>
      <c r="M20" s="11">
        <f t="shared" si="3"/>
        <v>0</v>
      </c>
      <c r="N20" s="31">
        <v>0</v>
      </c>
      <c r="O20" s="34">
        <f t="shared" si="4"/>
        <v>0</v>
      </c>
    </row>
    <row r="21" spans="1:15" x14ac:dyDescent="0.2">
      <c r="A21" s="14" t="s">
        <v>17</v>
      </c>
      <c r="B21" s="15" t="s">
        <v>17</v>
      </c>
      <c r="C21" s="31">
        <v>0</v>
      </c>
      <c r="D21" s="9">
        <v>0</v>
      </c>
      <c r="E21" s="9">
        <v>0</v>
      </c>
      <c r="F21" s="9">
        <v>0</v>
      </c>
      <c r="G21" s="9">
        <v>0</v>
      </c>
      <c r="H21" s="9">
        <v>0</v>
      </c>
      <c r="I21" s="9">
        <v>0</v>
      </c>
      <c r="J21" s="9">
        <v>0</v>
      </c>
      <c r="K21" s="10">
        <f t="shared" si="1"/>
        <v>0</v>
      </c>
      <c r="L21" s="8">
        <f t="shared" si="2"/>
        <v>0</v>
      </c>
      <c r="M21" s="11">
        <f t="shared" si="3"/>
        <v>0</v>
      </c>
      <c r="N21" s="31">
        <v>0</v>
      </c>
      <c r="O21" s="34">
        <f t="shared" si="4"/>
        <v>0</v>
      </c>
    </row>
    <row r="22" spans="1:15" ht="30" x14ac:dyDescent="0.2">
      <c r="A22" s="14" t="s">
        <v>18</v>
      </c>
      <c r="B22" s="15" t="s">
        <v>26</v>
      </c>
      <c r="C22" s="31">
        <v>0</v>
      </c>
      <c r="D22" s="9">
        <v>0</v>
      </c>
      <c r="E22" s="9">
        <v>0</v>
      </c>
      <c r="F22" s="9">
        <v>0</v>
      </c>
      <c r="G22" s="9">
        <v>0</v>
      </c>
      <c r="H22" s="9">
        <v>0</v>
      </c>
      <c r="I22" s="9">
        <v>0</v>
      </c>
      <c r="J22" s="9">
        <v>0</v>
      </c>
      <c r="K22" s="10">
        <f t="shared" si="1"/>
        <v>0</v>
      </c>
      <c r="L22" s="8">
        <f t="shared" si="2"/>
        <v>0</v>
      </c>
      <c r="M22" s="11">
        <f t="shared" si="3"/>
        <v>0</v>
      </c>
      <c r="N22" s="31">
        <v>0</v>
      </c>
      <c r="O22" s="34">
        <f t="shared" si="4"/>
        <v>0</v>
      </c>
    </row>
    <row r="23" spans="1:15" x14ac:dyDescent="0.2">
      <c r="A23" s="14" t="s">
        <v>19</v>
      </c>
      <c r="B23" s="15" t="s">
        <v>28</v>
      </c>
      <c r="C23" s="31">
        <v>0</v>
      </c>
      <c r="D23" s="9">
        <v>0</v>
      </c>
      <c r="E23" s="9">
        <v>0</v>
      </c>
      <c r="F23" s="9">
        <v>0</v>
      </c>
      <c r="G23" s="9">
        <v>0</v>
      </c>
      <c r="H23" s="9">
        <v>0</v>
      </c>
      <c r="I23" s="9">
        <v>0</v>
      </c>
      <c r="J23" s="9">
        <v>0</v>
      </c>
      <c r="K23" s="10">
        <f t="shared" si="1"/>
        <v>0</v>
      </c>
      <c r="L23" s="8">
        <f t="shared" si="2"/>
        <v>0</v>
      </c>
      <c r="M23" s="11">
        <f t="shared" si="3"/>
        <v>0</v>
      </c>
      <c r="N23" s="31">
        <v>0</v>
      </c>
      <c r="O23" s="34">
        <f t="shared" si="4"/>
        <v>0</v>
      </c>
    </row>
    <row r="24" spans="1:15" x14ac:dyDescent="0.2">
      <c r="A24" s="14" t="s">
        <v>19</v>
      </c>
      <c r="B24" s="15" t="s">
        <v>29</v>
      </c>
      <c r="C24" s="31">
        <v>0</v>
      </c>
      <c r="D24" s="9">
        <v>0</v>
      </c>
      <c r="E24" s="9">
        <v>1148</v>
      </c>
      <c r="F24" s="9">
        <v>920</v>
      </c>
      <c r="G24" s="9">
        <v>0</v>
      </c>
      <c r="H24" s="9">
        <v>0</v>
      </c>
      <c r="I24" s="9">
        <v>0</v>
      </c>
      <c r="J24" s="9">
        <v>0</v>
      </c>
      <c r="K24" s="10">
        <f t="shared" si="1"/>
        <v>2068</v>
      </c>
      <c r="L24" s="8">
        <f t="shared" si="2"/>
        <v>0.61785013250315957</v>
      </c>
      <c r="M24" s="11">
        <f t="shared" si="3"/>
        <v>46.956610070240124</v>
      </c>
      <c r="N24" s="31">
        <v>0</v>
      </c>
      <c r="O24" s="34">
        <f t="shared" si="4"/>
        <v>-46.956610070240124</v>
      </c>
    </row>
    <row r="25" spans="1:15" x14ac:dyDescent="0.2">
      <c r="A25" s="14" t="s">
        <v>21</v>
      </c>
      <c r="B25" s="15" t="s">
        <v>30</v>
      </c>
      <c r="C25" s="31">
        <v>0</v>
      </c>
      <c r="D25" s="9">
        <v>0</v>
      </c>
      <c r="E25" s="9">
        <v>0</v>
      </c>
      <c r="F25" s="9">
        <v>0</v>
      </c>
      <c r="G25" s="9">
        <v>1292</v>
      </c>
      <c r="H25" s="9">
        <v>0</v>
      </c>
      <c r="I25" s="9">
        <v>0</v>
      </c>
      <c r="J25" s="9">
        <v>0</v>
      </c>
      <c r="K25" s="10">
        <f t="shared" si="1"/>
        <v>1292</v>
      </c>
      <c r="L25" s="8">
        <f t="shared" si="2"/>
        <v>0.38600694932015578</v>
      </c>
      <c r="M25" s="11">
        <f t="shared" si="3"/>
        <v>29.336528148331841</v>
      </c>
      <c r="N25" s="31">
        <v>0</v>
      </c>
      <c r="O25" s="34">
        <f t="shared" si="4"/>
        <v>-29.336528148331841</v>
      </c>
    </row>
    <row r="26" spans="1:15" x14ac:dyDescent="0.2">
      <c r="A26" s="14" t="s">
        <v>21</v>
      </c>
      <c r="B26" s="15" t="s">
        <v>31</v>
      </c>
      <c r="C26" s="31">
        <v>0</v>
      </c>
      <c r="D26" s="9">
        <v>775</v>
      </c>
      <c r="E26" s="9">
        <v>1036</v>
      </c>
      <c r="F26" s="9">
        <v>989</v>
      </c>
      <c r="G26" s="9">
        <v>0</v>
      </c>
      <c r="H26" s="9">
        <v>0</v>
      </c>
      <c r="I26" s="9">
        <v>0</v>
      </c>
      <c r="J26" s="9">
        <v>0</v>
      </c>
      <c r="K26" s="10">
        <f t="shared" si="1"/>
        <v>2800</v>
      </c>
      <c r="L26" s="8">
        <f t="shared" si="2"/>
        <v>0.8365475681860961</v>
      </c>
      <c r="M26" s="11">
        <f t="shared" si="3"/>
        <v>63.577615182143305</v>
      </c>
      <c r="N26" s="31">
        <v>0</v>
      </c>
      <c r="O26" s="34">
        <f t="shared" si="4"/>
        <v>-63.577615182143305</v>
      </c>
    </row>
    <row r="27" spans="1:15" x14ac:dyDescent="0.2">
      <c r="A27" s="14" t="s">
        <v>22</v>
      </c>
      <c r="B27" s="15" t="s">
        <v>32</v>
      </c>
      <c r="C27" s="31">
        <v>0</v>
      </c>
      <c r="D27" s="9">
        <v>0</v>
      </c>
      <c r="E27" s="9">
        <v>0</v>
      </c>
      <c r="F27" s="9">
        <v>0</v>
      </c>
      <c r="G27" s="9">
        <v>1248</v>
      </c>
      <c r="H27" s="9">
        <v>0</v>
      </c>
      <c r="I27" s="9">
        <v>0</v>
      </c>
      <c r="J27" s="9">
        <v>0</v>
      </c>
      <c r="K27" s="10">
        <f t="shared" si="1"/>
        <v>1248</v>
      </c>
      <c r="L27" s="8">
        <f t="shared" si="2"/>
        <v>0.37286120182008853</v>
      </c>
      <c r="M27" s="11">
        <f t="shared" si="3"/>
        <v>28.33745133832673</v>
      </c>
      <c r="N27" s="31">
        <v>0</v>
      </c>
      <c r="O27" s="34">
        <f t="shared" si="4"/>
        <v>-28.33745133832673</v>
      </c>
    </row>
    <row r="28" spans="1:15" x14ac:dyDescent="0.2">
      <c r="A28" s="14" t="s">
        <v>22</v>
      </c>
      <c r="B28" s="15" t="s">
        <v>33</v>
      </c>
      <c r="C28" s="31">
        <v>0</v>
      </c>
      <c r="D28" s="9">
        <v>2592</v>
      </c>
      <c r="E28" s="9">
        <v>2568</v>
      </c>
      <c r="F28" s="9">
        <v>1127</v>
      </c>
      <c r="G28" s="9">
        <v>0</v>
      </c>
      <c r="H28" s="9">
        <v>0</v>
      </c>
      <c r="I28" s="9">
        <v>0</v>
      </c>
      <c r="J28" s="9">
        <v>0</v>
      </c>
      <c r="K28" s="10">
        <f t="shared" si="1"/>
        <v>6287</v>
      </c>
      <c r="L28" s="8">
        <f t="shared" si="2"/>
        <v>1.8783480575664235</v>
      </c>
      <c r="M28" s="11">
        <f t="shared" si="3"/>
        <v>142.75445237504817</v>
      </c>
      <c r="N28" s="31">
        <v>0</v>
      </c>
      <c r="O28" s="34">
        <f t="shared" si="4"/>
        <v>-142.75445237504817</v>
      </c>
    </row>
    <row r="29" spans="1:15" x14ac:dyDescent="0.2">
      <c r="A29" s="14" t="s">
        <v>22</v>
      </c>
      <c r="B29" s="15" t="s">
        <v>34</v>
      </c>
      <c r="C29" s="31">
        <v>1155</v>
      </c>
      <c r="D29" s="9">
        <v>0</v>
      </c>
      <c r="E29" s="9">
        <v>0</v>
      </c>
      <c r="F29" s="9">
        <v>0</v>
      </c>
      <c r="G29" s="9">
        <v>0</v>
      </c>
      <c r="H29" s="9">
        <v>0</v>
      </c>
      <c r="I29" s="9">
        <v>0</v>
      </c>
      <c r="J29" s="9">
        <v>0</v>
      </c>
      <c r="K29" s="10">
        <f t="shared" si="1"/>
        <v>0</v>
      </c>
      <c r="L29" s="8">
        <f t="shared" si="2"/>
        <v>0</v>
      </c>
      <c r="M29" s="11">
        <f t="shared" si="3"/>
        <v>0</v>
      </c>
      <c r="N29" s="31">
        <v>0</v>
      </c>
      <c r="O29" s="34">
        <f t="shared" si="4"/>
        <v>0</v>
      </c>
    </row>
    <row r="30" spans="1:15" x14ac:dyDescent="0.2">
      <c r="A30" s="14" t="s">
        <v>24</v>
      </c>
      <c r="B30" s="15" t="s">
        <v>35</v>
      </c>
      <c r="C30" s="31">
        <v>0</v>
      </c>
      <c r="D30" s="9">
        <v>0</v>
      </c>
      <c r="E30" s="9">
        <v>0</v>
      </c>
      <c r="F30" s="9">
        <v>0</v>
      </c>
      <c r="G30" s="9">
        <v>0</v>
      </c>
      <c r="H30" s="9">
        <v>0</v>
      </c>
      <c r="I30" s="9">
        <v>0</v>
      </c>
      <c r="J30" s="9">
        <v>0</v>
      </c>
      <c r="K30" s="10">
        <f t="shared" si="1"/>
        <v>0</v>
      </c>
      <c r="L30" s="8">
        <f t="shared" si="2"/>
        <v>0</v>
      </c>
      <c r="M30" s="11">
        <f t="shared" si="3"/>
        <v>0</v>
      </c>
      <c r="N30" s="31">
        <v>0</v>
      </c>
      <c r="O30" s="34">
        <f t="shared" si="4"/>
        <v>0</v>
      </c>
    </row>
    <row r="31" spans="1:15" x14ac:dyDescent="0.2">
      <c r="A31" s="14" t="s">
        <v>24</v>
      </c>
      <c r="B31" s="15" t="s">
        <v>36</v>
      </c>
      <c r="C31" s="31">
        <v>0</v>
      </c>
      <c r="D31" s="9">
        <v>0</v>
      </c>
      <c r="E31" s="9">
        <v>0</v>
      </c>
      <c r="F31" s="9">
        <v>0</v>
      </c>
      <c r="G31" s="9">
        <v>1794</v>
      </c>
      <c r="H31" s="9">
        <v>0</v>
      </c>
      <c r="I31" s="9">
        <v>0</v>
      </c>
      <c r="J31" s="9">
        <v>0</v>
      </c>
      <c r="K31" s="10">
        <f t="shared" si="1"/>
        <v>1794</v>
      </c>
      <c r="L31" s="8">
        <f t="shared" si="2"/>
        <v>0.53598797761637729</v>
      </c>
      <c r="M31" s="11">
        <f t="shared" si="3"/>
        <v>40.735086298844671</v>
      </c>
      <c r="N31" s="31">
        <v>0</v>
      </c>
      <c r="O31" s="34">
        <f t="shared" si="4"/>
        <v>-40.735086298844671</v>
      </c>
    </row>
    <row r="32" spans="1:15" x14ac:dyDescent="0.2">
      <c r="A32" s="14" t="s">
        <v>24</v>
      </c>
      <c r="B32" s="15" t="s">
        <v>37</v>
      </c>
      <c r="C32" s="31">
        <v>0</v>
      </c>
      <c r="D32" s="9">
        <v>0</v>
      </c>
      <c r="E32" s="9">
        <v>0</v>
      </c>
      <c r="F32" s="9">
        <v>8735</v>
      </c>
      <c r="G32" s="9">
        <v>0</v>
      </c>
      <c r="H32" s="9">
        <v>0</v>
      </c>
      <c r="I32" s="9">
        <v>900</v>
      </c>
      <c r="J32" s="9">
        <v>0</v>
      </c>
      <c r="K32" s="10">
        <f t="shared" si="1"/>
        <v>9635</v>
      </c>
      <c r="L32" s="8">
        <f t="shared" si="2"/>
        <v>2.8786199355260842</v>
      </c>
      <c r="M32" s="11">
        <f t="shared" si="3"/>
        <v>218.7751150999824</v>
      </c>
      <c r="N32" s="31">
        <v>0</v>
      </c>
      <c r="O32" s="34">
        <f t="shared" si="4"/>
        <v>-218.7751150999824</v>
      </c>
    </row>
    <row r="33" spans="1:15" ht="17" thickBot="1" x14ac:dyDescent="0.25">
      <c r="A33" s="25" t="s">
        <v>25</v>
      </c>
      <c r="B33" s="20" t="s">
        <v>25</v>
      </c>
      <c r="C33" s="32">
        <v>0</v>
      </c>
      <c r="D33" s="21">
        <v>0</v>
      </c>
      <c r="E33" s="21">
        <v>0</v>
      </c>
      <c r="F33" s="21">
        <v>0</v>
      </c>
      <c r="G33" s="21">
        <v>0</v>
      </c>
      <c r="H33" s="21">
        <v>0</v>
      </c>
      <c r="I33" s="21">
        <v>0</v>
      </c>
      <c r="J33" s="21">
        <v>0</v>
      </c>
      <c r="K33" s="22">
        <f t="shared" si="1"/>
        <v>0</v>
      </c>
      <c r="L33" s="23">
        <f t="shared" si="2"/>
        <v>0</v>
      </c>
      <c r="M33" s="35">
        <f t="shared" si="3"/>
        <v>0</v>
      </c>
      <c r="N33" s="32">
        <v>0</v>
      </c>
      <c r="O33" s="34">
        <f t="shared" si="4"/>
        <v>0</v>
      </c>
    </row>
    <row r="34" spans="1:15" ht="17" thickTop="1" x14ac:dyDescent="0.2">
      <c r="A34" s="53" t="s">
        <v>27</v>
      </c>
      <c r="B34" s="54"/>
      <c r="C34" s="33">
        <f>SUM(C8:C33)</f>
        <v>1848</v>
      </c>
      <c r="D34" s="29">
        <f>SUM(D8:D33)</f>
        <v>4420</v>
      </c>
      <c r="E34" s="29">
        <f t="shared" ref="E34:J34" si="5">SUM(E8:E33)</f>
        <v>9776</v>
      </c>
      <c r="F34" s="29">
        <f t="shared" si="5"/>
        <v>13507</v>
      </c>
      <c r="G34" s="29">
        <f t="shared" si="5"/>
        <v>6854</v>
      </c>
      <c r="H34" s="29">
        <f t="shared" si="5"/>
        <v>828</v>
      </c>
      <c r="I34" s="29">
        <f t="shared" si="5"/>
        <v>2700</v>
      </c>
      <c r="J34" s="29">
        <f t="shared" si="5"/>
        <v>0</v>
      </c>
      <c r="K34" s="29">
        <f t="shared" ref="K34:N34" si="6">SUM(K8:K33)</f>
        <v>38085</v>
      </c>
      <c r="L34" s="29" t="s">
        <v>2</v>
      </c>
      <c r="M34" s="33">
        <f t="shared" si="6"/>
        <v>864.76909793283119</v>
      </c>
      <c r="N34" s="33">
        <f t="shared" si="6"/>
        <v>0</v>
      </c>
      <c r="O34" s="33">
        <f>N34-M34</f>
        <v>-864.76909793283119</v>
      </c>
    </row>
    <row r="35" spans="1:15" x14ac:dyDescent="0.2">
      <c r="B35" s="1"/>
    </row>
    <row r="36" spans="1:15" x14ac:dyDescent="0.2">
      <c r="G36" s="3"/>
      <c r="H36" s="3"/>
      <c r="I36" s="3"/>
      <c r="J36" s="3"/>
    </row>
  </sheetData>
  <mergeCells count="6">
    <mergeCell ref="D2:K2"/>
    <mergeCell ref="D6:K6"/>
    <mergeCell ref="L6:L7"/>
    <mergeCell ref="M6:M7"/>
    <mergeCell ref="O6:O7"/>
    <mergeCell ref="A34:B34"/>
  </mergeCells>
  <pageMargins left="0.7" right="0.7" top="0.75" bottom="0.75" header="0.3" footer="0.3"/>
  <pageSetup scale="53"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8BCB9-7BB3-A34A-A678-4ECE6656D10E}">
  <sheetPr>
    <pageSetUpPr fitToPage="1"/>
  </sheetPr>
  <dimension ref="A1:U36"/>
  <sheetViews>
    <sheetView zoomScale="96" zoomScaleNormal="100" workbookViewId="0">
      <pane xSplit="2" ySplit="7" topLeftCell="C8" activePane="bottomRight" state="frozen"/>
      <selection pane="topRight" activeCell="C1" sqref="C1"/>
      <selection pane="bottomLeft" activeCell="A10" sqref="A10"/>
      <selection pane="bottomRight" activeCell="C4" sqref="C4"/>
    </sheetView>
  </sheetViews>
  <sheetFormatPr baseColWidth="10" defaultColWidth="11" defaultRowHeight="16" x14ac:dyDescent="0.2"/>
  <cols>
    <col min="1" max="1" width="24.6640625" style="4" customWidth="1"/>
    <col min="2" max="2" width="27.6640625" style="4" customWidth="1"/>
    <col min="3" max="3" width="14" style="1" customWidth="1"/>
    <col min="4" max="12" width="16.5" style="1" customWidth="1"/>
    <col min="13" max="13" width="16.6640625" style="1" customWidth="1"/>
    <col min="14" max="16" width="16.5" style="1" customWidth="1"/>
    <col min="17" max="17" width="16.83203125" style="1" customWidth="1"/>
    <col min="18" max="18" width="21.5" style="1" customWidth="1"/>
    <col min="19" max="19" width="13.33203125" style="1" customWidth="1"/>
    <col min="20" max="20" width="14" style="1" customWidth="1"/>
    <col min="21" max="21" width="13.83203125" style="1" customWidth="1"/>
    <col min="22" max="39" width="11" style="1" customWidth="1"/>
    <col min="40" max="16384" width="11" style="1"/>
  </cols>
  <sheetData>
    <row r="1" spans="1:21" x14ac:dyDescent="0.2">
      <c r="A1" s="26" t="s">
        <v>0</v>
      </c>
      <c r="B1" s="1"/>
      <c r="D1" s="6"/>
      <c r="E1" s="5"/>
      <c r="F1" s="5"/>
      <c r="G1" s="5"/>
      <c r="H1" s="5"/>
      <c r="I1" s="5"/>
      <c r="J1" s="5"/>
      <c r="K1" s="5"/>
      <c r="L1" s="5"/>
      <c r="M1" s="5"/>
      <c r="N1" s="5"/>
      <c r="O1" s="5"/>
      <c r="P1" s="5"/>
      <c r="Q1" s="5"/>
      <c r="R1" s="5"/>
      <c r="S1" s="5"/>
    </row>
    <row r="2" spans="1:21" x14ac:dyDescent="0.2">
      <c r="A2" s="13" t="s">
        <v>167</v>
      </c>
      <c r="B2" s="12"/>
      <c r="D2" s="65" t="s">
        <v>78</v>
      </c>
      <c r="E2" s="65"/>
      <c r="F2" s="65"/>
      <c r="G2" s="65"/>
      <c r="H2" s="65"/>
      <c r="I2" s="65"/>
      <c r="J2" s="65"/>
      <c r="K2" s="65"/>
      <c r="L2" s="65"/>
      <c r="M2" s="65"/>
      <c r="N2" s="65"/>
      <c r="O2" s="65"/>
      <c r="P2" s="65"/>
      <c r="Q2" s="65"/>
      <c r="R2" s="5"/>
      <c r="S2" s="5"/>
    </row>
    <row r="3" spans="1:21" ht="44" customHeight="1" x14ac:dyDescent="0.2">
      <c r="A3" s="7"/>
      <c r="B3" s="1"/>
      <c r="D3" s="18" t="s">
        <v>127</v>
      </c>
      <c r="E3" s="18" t="s">
        <v>128</v>
      </c>
      <c r="F3" s="18" t="s">
        <v>168</v>
      </c>
      <c r="G3" s="18" t="s">
        <v>130</v>
      </c>
      <c r="H3" s="18" t="s">
        <v>109</v>
      </c>
      <c r="I3" s="18" t="s">
        <v>136</v>
      </c>
      <c r="J3" s="18" t="s">
        <v>131</v>
      </c>
      <c r="K3" s="18" t="s">
        <v>132</v>
      </c>
      <c r="L3" s="18" t="s">
        <v>133</v>
      </c>
      <c r="M3" s="18" t="s">
        <v>137</v>
      </c>
      <c r="N3" s="18" t="s">
        <v>134</v>
      </c>
      <c r="O3" s="18" t="s">
        <v>135</v>
      </c>
      <c r="P3" s="18" t="s">
        <v>138</v>
      </c>
      <c r="Q3" s="18" t="s">
        <v>44</v>
      </c>
      <c r="R3" s="26" t="s">
        <v>167</v>
      </c>
      <c r="S3" s="5"/>
    </row>
    <row r="4" spans="1:21" ht="30" x14ac:dyDescent="0.2">
      <c r="A4" s="7"/>
      <c r="B4" s="1"/>
      <c r="C4" s="26" t="s">
        <v>53</v>
      </c>
      <c r="D4" s="27">
        <v>255.49</v>
      </c>
      <c r="E4" s="27">
        <v>220.09</v>
      </c>
      <c r="F4" s="27">
        <v>351.47</v>
      </c>
      <c r="G4" s="27">
        <v>551.28</v>
      </c>
      <c r="H4" s="27">
        <v>182.69</v>
      </c>
      <c r="I4" s="27">
        <v>604.41000000000008</v>
      </c>
      <c r="J4" s="27">
        <v>322.06</v>
      </c>
      <c r="K4" s="27">
        <v>353.54</v>
      </c>
      <c r="L4" s="27">
        <v>274.12</v>
      </c>
      <c r="M4" s="27">
        <v>616.32999999999993</v>
      </c>
      <c r="N4" s="27">
        <v>304.75</v>
      </c>
      <c r="O4" s="27">
        <v>609.16</v>
      </c>
      <c r="P4" s="27">
        <v>606.51</v>
      </c>
      <c r="Q4" s="28">
        <f>SUM(D4:P4)</f>
        <v>5251.9000000000005</v>
      </c>
      <c r="R4" s="16">
        <v>535.76</v>
      </c>
      <c r="S4" s="5"/>
    </row>
    <row r="5" spans="1:21" x14ac:dyDescent="0.2">
      <c r="A5" s="7"/>
      <c r="B5" s="12"/>
      <c r="D5" s="5"/>
      <c r="E5" s="5"/>
      <c r="F5" s="5"/>
      <c r="G5" s="5"/>
      <c r="H5" s="5"/>
      <c r="I5" s="5"/>
      <c r="J5" s="5"/>
      <c r="K5" s="5"/>
      <c r="L5" s="5"/>
      <c r="M5" s="5"/>
      <c r="N5" s="5"/>
      <c r="O5" s="5"/>
      <c r="P5" s="5"/>
      <c r="Q5" s="5"/>
      <c r="R5" s="5"/>
      <c r="S5" s="5"/>
    </row>
    <row r="6" spans="1:21" s="4" customFormat="1" ht="45" customHeight="1" x14ac:dyDescent="0.2">
      <c r="A6" s="12"/>
      <c r="B6" s="7"/>
      <c r="C6" s="70" t="s">
        <v>170</v>
      </c>
      <c r="D6" s="65" t="s">
        <v>51</v>
      </c>
      <c r="E6" s="65"/>
      <c r="F6" s="65"/>
      <c r="G6" s="65"/>
      <c r="H6" s="65"/>
      <c r="I6" s="65"/>
      <c r="J6" s="65"/>
      <c r="K6" s="65"/>
      <c r="L6" s="65"/>
      <c r="M6" s="65"/>
      <c r="N6" s="65"/>
      <c r="O6" s="65"/>
      <c r="P6" s="65"/>
      <c r="Q6" s="65"/>
      <c r="R6" s="59" t="s">
        <v>49</v>
      </c>
      <c r="S6" s="59" t="s">
        <v>154</v>
      </c>
      <c r="T6" s="26" t="s">
        <v>52</v>
      </c>
      <c r="U6" s="62" t="s">
        <v>54</v>
      </c>
    </row>
    <row r="7" spans="1:21" ht="61" customHeight="1" x14ac:dyDescent="0.2">
      <c r="A7" s="26" t="s">
        <v>48</v>
      </c>
      <c r="B7" s="26" t="s">
        <v>46</v>
      </c>
      <c r="C7" s="38" t="s">
        <v>1</v>
      </c>
      <c r="D7" s="18" t="str">
        <f>D3</f>
        <v>Brookfield</v>
      </c>
      <c r="E7" s="18" t="str">
        <f t="shared" ref="E7:P7" si="0">E3</f>
        <v>Burckhalter</v>
      </c>
      <c r="F7" s="18" t="str">
        <f t="shared" si="0"/>
        <v>Reach*</v>
      </c>
      <c r="G7" s="18" t="str">
        <f t="shared" si="0"/>
        <v>New Highland/RISE Community</v>
      </c>
      <c r="H7" s="18" t="str">
        <f t="shared" si="0"/>
        <v>Howard</v>
      </c>
      <c r="I7" s="18" t="str">
        <f t="shared" si="0"/>
        <v>Futures/ Community United</v>
      </c>
      <c r="J7" s="18" t="str">
        <f t="shared" si="0"/>
        <v>Markham</v>
      </c>
      <c r="K7" s="18" t="str">
        <f t="shared" si="0"/>
        <v>Parker K-8</v>
      </c>
      <c r="L7" s="18" t="str">
        <f t="shared" si="0"/>
        <v>Madison Lower K-5</v>
      </c>
      <c r="M7" s="18" t="str">
        <f t="shared" si="0"/>
        <v>Fred Korematsu Discovery/ Esperanza</v>
      </c>
      <c r="N7" s="18" t="str">
        <f t="shared" si="0"/>
        <v>East Oakland PRIDE</v>
      </c>
      <c r="O7" s="18" t="str">
        <f t="shared" si="0"/>
        <v>Greenleaf K-8</v>
      </c>
      <c r="P7" s="18" t="str">
        <f t="shared" si="0"/>
        <v>ACORN Woodland/ EnCompass</v>
      </c>
      <c r="Q7" s="37" t="s">
        <v>1</v>
      </c>
      <c r="R7" s="60"/>
      <c r="S7" s="60"/>
      <c r="T7" s="26" t="s">
        <v>171</v>
      </c>
      <c r="U7" s="63"/>
    </row>
    <row r="8" spans="1:21" x14ac:dyDescent="0.2">
      <c r="A8" s="14" t="s">
        <v>3</v>
      </c>
      <c r="B8" s="15" t="s">
        <v>4</v>
      </c>
      <c r="C8" s="71">
        <v>851</v>
      </c>
      <c r="D8" s="2">
        <v>0</v>
      </c>
      <c r="E8" s="2">
        <v>0</v>
      </c>
      <c r="F8" s="2">
        <v>0</v>
      </c>
      <c r="G8" s="2">
        <v>930</v>
      </c>
      <c r="H8" s="2">
        <v>0</v>
      </c>
      <c r="I8" s="2">
        <v>0</v>
      </c>
      <c r="J8" s="2">
        <v>945</v>
      </c>
      <c r="K8" s="2">
        <v>0</v>
      </c>
      <c r="L8" s="2">
        <v>0</v>
      </c>
      <c r="M8" s="2">
        <v>770</v>
      </c>
      <c r="N8" s="2">
        <v>0</v>
      </c>
      <c r="O8" s="2">
        <v>0</v>
      </c>
      <c r="P8" s="2">
        <v>0</v>
      </c>
      <c r="Q8" s="10">
        <f t="shared" ref="Q8:Q33" si="1">SUM(D8:P8)</f>
        <v>2645</v>
      </c>
      <c r="R8" s="8">
        <f t="shared" ref="R8:R33" si="2">Q8/$Q$4</f>
        <v>0.50362725870637293</v>
      </c>
      <c r="S8" s="19">
        <f>R8*$R$4</f>
        <v>269.82334012452634</v>
      </c>
      <c r="T8" s="31">
        <v>851</v>
      </c>
      <c r="U8" s="34">
        <f>T8-S8</f>
        <v>581.17665987547366</v>
      </c>
    </row>
    <row r="9" spans="1:21" x14ac:dyDescent="0.2">
      <c r="A9" s="14" t="s">
        <v>3</v>
      </c>
      <c r="B9" s="15" t="s">
        <v>6</v>
      </c>
      <c r="C9" s="71">
        <v>0</v>
      </c>
      <c r="D9" s="2">
        <v>0</v>
      </c>
      <c r="E9" s="2">
        <v>0</v>
      </c>
      <c r="F9" s="2">
        <v>0</v>
      </c>
      <c r="G9" s="2">
        <v>0</v>
      </c>
      <c r="H9" s="2">
        <v>0</v>
      </c>
      <c r="I9" s="2">
        <v>0</v>
      </c>
      <c r="J9" s="2">
        <v>0</v>
      </c>
      <c r="K9" s="2">
        <v>0</v>
      </c>
      <c r="L9" s="2">
        <v>0</v>
      </c>
      <c r="M9" s="2">
        <v>0</v>
      </c>
      <c r="N9" s="2">
        <v>0</v>
      </c>
      <c r="O9" s="2">
        <v>0</v>
      </c>
      <c r="P9" s="2">
        <v>0</v>
      </c>
      <c r="Q9" s="10">
        <f t="shared" si="1"/>
        <v>0</v>
      </c>
      <c r="R9" s="8">
        <f t="shared" si="2"/>
        <v>0</v>
      </c>
      <c r="S9" s="19">
        <f>R9*$R$4</f>
        <v>0</v>
      </c>
      <c r="T9" s="31">
        <v>0</v>
      </c>
      <c r="U9" s="34">
        <f t="shared" ref="U9:U34" si="3">T9-S9</f>
        <v>0</v>
      </c>
    </row>
    <row r="10" spans="1:21" x14ac:dyDescent="0.2">
      <c r="A10" s="14" t="s">
        <v>3</v>
      </c>
      <c r="B10" s="15" t="s">
        <v>8</v>
      </c>
      <c r="C10" s="71">
        <v>0</v>
      </c>
      <c r="D10" s="2">
        <v>0</v>
      </c>
      <c r="E10" s="2">
        <v>0</v>
      </c>
      <c r="F10" s="2">
        <v>0</v>
      </c>
      <c r="G10" s="2">
        <v>0</v>
      </c>
      <c r="H10" s="2">
        <v>0</v>
      </c>
      <c r="I10" s="2">
        <v>0</v>
      </c>
      <c r="J10" s="2">
        <v>0</v>
      </c>
      <c r="K10" s="2">
        <v>0</v>
      </c>
      <c r="L10" s="2">
        <v>0</v>
      </c>
      <c r="M10" s="2">
        <v>0</v>
      </c>
      <c r="N10" s="2">
        <v>0</v>
      </c>
      <c r="O10" s="2">
        <v>0</v>
      </c>
      <c r="P10" s="2">
        <v>0</v>
      </c>
      <c r="Q10" s="10">
        <f t="shared" si="1"/>
        <v>0</v>
      </c>
      <c r="R10" s="8">
        <f t="shared" si="2"/>
        <v>0</v>
      </c>
      <c r="S10" s="19">
        <f>R10*$R$4</f>
        <v>0</v>
      </c>
      <c r="T10" s="31">
        <v>0</v>
      </c>
      <c r="U10" s="34">
        <f t="shared" si="3"/>
        <v>0</v>
      </c>
    </row>
    <row r="11" spans="1:21" x14ac:dyDescent="0.2">
      <c r="A11" s="14" t="s">
        <v>5</v>
      </c>
      <c r="B11" s="15" t="s">
        <v>5</v>
      </c>
      <c r="C11" s="71">
        <v>0</v>
      </c>
      <c r="D11" s="2">
        <v>0</v>
      </c>
      <c r="E11" s="2">
        <v>0</v>
      </c>
      <c r="F11" s="2">
        <v>0</v>
      </c>
      <c r="G11" s="2">
        <v>0</v>
      </c>
      <c r="H11" s="2">
        <v>0</v>
      </c>
      <c r="I11" s="2">
        <v>0</v>
      </c>
      <c r="J11" s="2">
        <v>0</v>
      </c>
      <c r="K11" s="2">
        <v>0</v>
      </c>
      <c r="L11" s="2">
        <v>0</v>
      </c>
      <c r="M11" s="2">
        <v>0</v>
      </c>
      <c r="N11" s="2">
        <v>0</v>
      </c>
      <c r="O11" s="2">
        <v>0</v>
      </c>
      <c r="P11" s="2">
        <v>0</v>
      </c>
      <c r="Q11" s="10">
        <f t="shared" si="1"/>
        <v>0</v>
      </c>
      <c r="R11" s="8">
        <f t="shared" si="2"/>
        <v>0</v>
      </c>
      <c r="S11" s="19">
        <f>R11*$R$4</f>
        <v>0</v>
      </c>
      <c r="T11" s="31">
        <v>0</v>
      </c>
      <c r="U11" s="34">
        <f t="shared" si="3"/>
        <v>0</v>
      </c>
    </row>
    <row r="12" spans="1:21" x14ac:dyDescent="0.2">
      <c r="A12" s="14" t="s">
        <v>7</v>
      </c>
      <c r="B12" s="15" t="s">
        <v>11</v>
      </c>
      <c r="C12" s="71">
        <v>928</v>
      </c>
      <c r="D12" s="2">
        <v>693</v>
      </c>
      <c r="E12" s="2">
        <v>888</v>
      </c>
      <c r="F12" s="2">
        <v>928</v>
      </c>
      <c r="G12" s="2">
        <v>0</v>
      </c>
      <c r="H12" s="2">
        <v>841</v>
      </c>
      <c r="I12" s="2">
        <v>0</v>
      </c>
      <c r="J12" s="2">
        <v>828</v>
      </c>
      <c r="K12" s="2">
        <v>828</v>
      </c>
      <c r="L12" s="2">
        <v>0</v>
      </c>
      <c r="M12" s="2">
        <v>770</v>
      </c>
      <c r="N12" s="2">
        <v>0</v>
      </c>
      <c r="O12" s="2">
        <v>0</v>
      </c>
      <c r="P12" s="2">
        <v>0</v>
      </c>
      <c r="Q12" s="10">
        <f t="shared" si="1"/>
        <v>5776</v>
      </c>
      <c r="R12" s="8">
        <f t="shared" si="2"/>
        <v>1.0997924560635197</v>
      </c>
      <c r="S12" s="19">
        <f>R12*$R$4</f>
        <v>589.22480626059132</v>
      </c>
      <c r="T12" s="31">
        <v>0</v>
      </c>
      <c r="U12" s="34">
        <f t="shared" si="3"/>
        <v>-589.22480626059132</v>
      </c>
    </row>
    <row r="13" spans="1:21" x14ac:dyDescent="0.2">
      <c r="A13" s="14" t="s">
        <v>7</v>
      </c>
      <c r="B13" s="15" t="s">
        <v>13</v>
      </c>
      <c r="C13" s="71">
        <v>0</v>
      </c>
      <c r="D13" s="2">
        <v>0</v>
      </c>
      <c r="E13" s="2">
        <v>0</v>
      </c>
      <c r="F13" s="2">
        <v>0</v>
      </c>
      <c r="G13" s="2">
        <v>0</v>
      </c>
      <c r="H13" s="2">
        <v>0</v>
      </c>
      <c r="I13" s="2">
        <v>0</v>
      </c>
      <c r="J13" s="2">
        <v>0</v>
      </c>
      <c r="K13" s="2">
        <v>0</v>
      </c>
      <c r="L13" s="2">
        <v>0</v>
      </c>
      <c r="M13" s="2">
        <v>0</v>
      </c>
      <c r="N13" s="2">
        <v>0</v>
      </c>
      <c r="O13" s="2">
        <v>0</v>
      </c>
      <c r="P13" s="2">
        <v>0</v>
      </c>
      <c r="Q13" s="10">
        <f t="shared" si="1"/>
        <v>0</v>
      </c>
      <c r="R13" s="8">
        <f t="shared" si="2"/>
        <v>0</v>
      </c>
      <c r="S13" s="19">
        <f>R13*$R$4</f>
        <v>0</v>
      </c>
      <c r="T13" s="31">
        <v>0</v>
      </c>
      <c r="U13" s="34">
        <f t="shared" si="3"/>
        <v>0</v>
      </c>
    </row>
    <row r="14" spans="1:21" x14ac:dyDescent="0.2">
      <c r="A14" s="14" t="s">
        <v>7</v>
      </c>
      <c r="B14" s="15" t="s">
        <v>15</v>
      </c>
      <c r="C14" s="71">
        <v>0</v>
      </c>
      <c r="D14" s="2">
        <v>0</v>
      </c>
      <c r="E14" s="2">
        <v>0</v>
      </c>
      <c r="F14" s="2">
        <v>0</v>
      </c>
      <c r="G14" s="2">
        <v>0</v>
      </c>
      <c r="H14" s="2">
        <v>0</v>
      </c>
      <c r="I14" s="2">
        <v>0</v>
      </c>
      <c r="J14" s="2">
        <v>0</v>
      </c>
      <c r="K14" s="2">
        <v>0</v>
      </c>
      <c r="L14" s="2">
        <v>0</v>
      </c>
      <c r="M14" s="2">
        <v>0</v>
      </c>
      <c r="N14" s="2">
        <v>0</v>
      </c>
      <c r="O14" s="2">
        <v>0</v>
      </c>
      <c r="P14" s="2">
        <v>0</v>
      </c>
      <c r="Q14" s="10">
        <f t="shared" si="1"/>
        <v>0</v>
      </c>
      <c r="R14" s="8">
        <f t="shared" si="2"/>
        <v>0</v>
      </c>
      <c r="S14" s="19">
        <f>R14*$R$4</f>
        <v>0</v>
      </c>
      <c r="T14" s="31">
        <v>0</v>
      </c>
      <c r="U14" s="34">
        <f t="shared" si="3"/>
        <v>0</v>
      </c>
    </row>
    <row r="15" spans="1:21" ht="30" x14ac:dyDescent="0.2">
      <c r="A15" s="14" t="s">
        <v>9</v>
      </c>
      <c r="B15" s="15" t="s">
        <v>9</v>
      </c>
      <c r="C15" s="71">
        <v>0</v>
      </c>
      <c r="D15" s="2">
        <v>0</v>
      </c>
      <c r="E15" s="2">
        <v>0</v>
      </c>
      <c r="F15" s="2">
        <v>0</v>
      </c>
      <c r="G15" s="2">
        <v>0</v>
      </c>
      <c r="H15" s="2">
        <v>0</v>
      </c>
      <c r="I15" s="2">
        <v>0</v>
      </c>
      <c r="J15" s="2">
        <v>0</v>
      </c>
      <c r="K15" s="2">
        <v>0</v>
      </c>
      <c r="L15" s="2">
        <v>0</v>
      </c>
      <c r="M15" s="2">
        <v>0</v>
      </c>
      <c r="N15" s="2">
        <v>0</v>
      </c>
      <c r="O15" s="2">
        <v>0</v>
      </c>
      <c r="P15" s="2">
        <v>0</v>
      </c>
      <c r="Q15" s="10">
        <f t="shared" si="1"/>
        <v>0</v>
      </c>
      <c r="R15" s="8">
        <f t="shared" si="2"/>
        <v>0</v>
      </c>
      <c r="S15" s="19">
        <f>R15*$R$4</f>
        <v>0</v>
      </c>
      <c r="T15" s="31">
        <v>0</v>
      </c>
      <c r="U15" s="34">
        <f t="shared" si="3"/>
        <v>0</v>
      </c>
    </row>
    <row r="16" spans="1:21" ht="30" x14ac:dyDescent="0.2">
      <c r="A16" s="14" t="s">
        <v>10</v>
      </c>
      <c r="B16" s="15" t="s">
        <v>10</v>
      </c>
      <c r="C16" s="71">
        <v>0</v>
      </c>
      <c r="D16" s="2">
        <v>0</v>
      </c>
      <c r="E16" s="2">
        <v>0</v>
      </c>
      <c r="F16" s="2">
        <v>0</v>
      </c>
      <c r="G16" s="2">
        <v>0</v>
      </c>
      <c r="H16" s="2">
        <v>0</v>
      </c>
      <c r="I16" s="2">
        <v>0</v>
      </c>
      <c r="J16" s="2">
        <v>0</v>
      </c>
      <c r="K16" s="2">
        <v>0</v>
      </c>
      <c r="L16" s="2">
        <v>0</v>
      </c>
      <c r="M16" s="2">
        <v>0</v>
      </c>
      <c r="N16" s="2">
        <v>0</v>
      </c>
      <c r="O16" s="2">
        <v>0</v>
      </c>
      <c r="P16" s="2">
        <v>0</v>
      </c>
      <c r="Q16" s="10">
        <f t="shared" si="1"/>
        <v>0</v>
      </c>
      <c r="R16" s="8">
        <f t="shared" si="2"/>
        <v>0</v>
      </c>
      <c r="S16" s="19">
        <f>R16*$R$4</f>
        <v>0</v>
      </c>
      <c r="T16" s="31">
        <v>0</v>
      </c>
      <c r="U16" s="34">
        <f t="shared" si="3"/>
        <v>0</v>
      </c>
    </row>
    <row r="17" spans="1:21" ht="30" x14ac:dyDescent="0.2">
      <c r="A17" s="14" t="s">
        <v>12</v>
      </c>
      <c r="B17" s="15" t="s">
        <v>12</v>
      </c>
      <c r="C17" s="71">
        <v>0</v>
      </c>
      <c r="D17" s="2">
        <v>0</v>
      </c>
      <c r="E17" s="2">
        <v>0</v>
      </c>
      <c r="F17" s="2">
        <v>0</v>
      </c>
      <c r="G17" s="2">
        <v>0</v>
      </c>
      <c r="H17" s="2">
        <v>0</v>
      </c>
      <c r="I17" s="2">
        <v>0</v>
      </c>
      <c r="J17" s="2">
        <v>0</v>
      </c>
      <c r="K17" s="2">
        <v>0</v>
      </c>
      <c r="L17" s="2">
        <v>0</v>
      </c>
      <c r="M17" s="2">
        <v>0</v>
      </c>
      <c r="N17" s="2">
        <v>0</v>
      </c>
      <c r="O17" s="2">
        <v>0</v>
      </c>
      <c r="P17" s="2">
        <v>0</v>
      </c>
      <c r="Q17" s="10">
        <f t="shared" si="1"/>
        <v>0</v>
      </c>
      <c r="R17" s="8">
        <f t="shared" si="2"/>
        <v>0</v>
      </c>
      <c r="S17" s="19">
        <f>R17*$R$4</f>
        <v>0</v>
      </c>
      <c r="T17" s="31">
        <v>0</v>
      </c>
      <c r="U17" s="34">
        <f t="shared" si="3"/>
        <v>0</v>
      </c>
    </row>
    <row r="18" spans="1:21" ht="30" x14ac:dyDescent="0.2">
      <c r="A18" s="14" t="s">
        <v>14</v>
      </c>
      <c r="B18" s="15" t="s">
        <v>14</v>
      </c>
      <c r="C18" s="71">
        <v>0</v>
      </c>
      <c r="D18" s="2">
        <v>0</v>
      </c>
      <c r="E18" s="2">
        <v>0</v>
      </c>
      <c r="F18" s="2">
        <v>0</v>
      </c>
      <c r="G18" s="2">
        <v>0</v>
      </c>
      <c r="H18" s="2">
        <v>0</v>
      </c>
      <c r="I18" s="2">
        <v>0</v>
      </c>
      <c r="J18" s="2">
        <v>0</v>
      </c>
      <c r="K18" s="2">
        <v>0</v>
      </c>
      <c r="L18" s="2">
        <v>0</v>
      </c>
      <c r="M18" s="2">
        <v>0</v>
      </c>
      <c r="N18" s="2">
        <v>0</v>
      </c>
      <c r="O18" s="2">
        <v>0</v>
      </c>
      <c r="P18" s="2">
        <v>0</v>
      </c>
      <c r="Q18" s="10">
        <f t="shared" si="1"/>
        <v>0</v>
      </c>
      <c r="R18" s="8">
        <f t="shared" si="2"/>
        <v>0</v>
      </c>
      <c r="S18" s="19">
        <f>R18*$R$4</f>
        <v>0</v>
      </c>
      <c r="T18" s="31">
        <v>0</v>
      </c>
      <c r="U18" s="34">
        <f t="shared" si="3"/>
        <v>0</v>
      </c>
    </row>
    <row r="19" spans="1:21" x14ac:dyDescent="0.2">
      <c r="A19" s="14" t="s">
        <v>16</v>
      </c>
      <c r="B19" s="15" t="s">
        <v>20</v>
      </c>
      <c r="C19" s="71">
        <v>0</v>
      </c>
      <c r="D19" s="2">
        <v>0</v>
      </c>
      <c r="E19" s="2">
        <v>0</v>
      </c>
      <c r="F19" s="2">
        <v>0</v>
      </c>
      <c r="G19" s="2">
        <v>0</v>
      </c>
      <c r="H19" s="2">
        <v>0</v>
      </c>
      <c r="I19" s="2">
        <v>0</v>
      </c>
      <c r="J19" s="2">
        <v>0</v>
      </c>
      <c r="K19" s="2">
        <v>0</v>
      </c>
      <c r="L19" s="2">
        <v>0</v>
      </c>
      <c r="M19" s="2">
        <v>0</v>
      </c>
      <c r="N19" s="2">
        <v>0</v>
      </c>
      <c r="O19" s="2">
        <v>0</v>
      </c>
      <c r="P19" s="2">
        <v>0</v>
      </c>
      <c r="Q19" s="10">
        <f t="shared" si="1"/>
        <v>0</v>
      </c>
      <c r="R19" s="8">
        <f t="shared" si="2"/>
        <v>0</v>
      </c>
      <c r="S19" s="19">
        <f>R19*$R$4</f>
        <v>0</v>
      </c>
      <c r="T19" s="31">
        <v>0</v>
      </c>
      <c r="U19" s="34">
        <f t="shared" si="3"/>
        <v>0</v>
      </c>
    </row>
    <row r="20" spans="1:21" ht="32" customHeight="1" x14ac:dyDescent="0.2">
      <c r="A20" s="14" t="s">
        <v>16</v>
      </c>
      <c r="B20" s="15" t="s">
        <v>23</v>
      </c>
      <c r="C20" s="71">
        <v>0</v>
      </c>
      <c r="D20" s="2">
        <v>0</v>
      </c>
      <c r="E20" s="2">
        <v>0</v>
      </c>
      <c r="F20" s="2">
        <v>0</v>
      </c>
      <c r="G20" s="2">
        <v>0</v>
      </c>
      <c r="H20" s="2">
        <v>0</v>
      </c>
      <c r="I20" s="2">
        <v>0</v>
      </c>
      <c r="J20" s="2">
        <v>0</v>
      </c>
      <c r="K20" s="2">
        <v>0</v>
      </c>
      <c r="L20" s="2">
        <v>0</v>
      </c>
      <c r="M20" s="2">
        <v>0</v>
      </c>
      <c r="N20" s="2">
        <v>0</v>
      </c>
      <c r="O20" s="2">
        <v>0</v>
      </c>
      <c r="P20" s="2">
        <v>0</v>
      </c>
      <c r="Q20" s="10">
        <f t="shared" si="1"/>
        <v>0</v>
      </c>
      <c r="R20" s="8">
        <f t="shared" si="2"/>
        <v>0</v>
      </c>
      <c r="S20" s="19">
        <f>R20*$R$4</f>
        <v>0</v>
      </c>
      <c r="T20" s="31">
        <v>0</v>
      </c>
      <c r="U20" s="34">
        <f t="shared" si="3"/>
        <v>0</v>
      </c>
    </row>
    <row r="21" spans="1:21" x14ac:dyDescent="0.2">
      <c r="A21" s="14" t="s">
        <v>17</v>
      </c>
      <c r="B21" s="15" t="s">
        <v>17</v>
      </c>
      <c r="C21" s="71">
        <v>0</v>
      </c>
      <c r="D21" s="2">
        <v>0</v>
      </c>
      <c r="E21" s="2">
        <v>0</v>
      </c>
      <c r="F21" s="2">
        <v>0</v>
      </c>
      <c r="G21" s="2">
        <v>0</v>
      </c>
      <c r="H21" s="2">
        <v>0</v>
      </c>
      <c r="I21" s="2">
        <v>0</v>
      </c>
      <c r="J21" s="2">
        <v>0</v>
      </c>
      <c r="K21" s="2">
        <v>0</v>
      </c>
      <c r="L21" s="2">
        <v>0</v>
      </c>
      <c r="M21" s="2">
        <v>0</v>
      </c>
      <c r="N21" s="2">
        <v>0</v>
      </c>
      <c r="O21" s="2">
        <v>0</v>
      </c>
      <c r="P21" s="2">
        <v>0</v>
      </c>
      <c r="Q21" s="10">
        <f t="shared" si="1"/>
        <v>0</v>
      </c>
      <c r="R21" s="8">
        <f t="shared" si="2"/>
        <v>0</v>
      </c>
      <c r="S21" s="19">
        <f>R21*$R$4</f>
        <v>0</v>
      </c>
      <c r="T21" s="31">
        <v>0</v>
      </c>
      <c r="U21" s="34">
        <f t="shared" si="3"/>
        <v>0</v>
      </c>
    </row>
    <row r="22" spans="1:21" ht="30" x14ac:dyDescent="0.2">
      <c r="A22" s="14" t="s">
        <v>18</v>
      </c>
      <c r="B22" s="15" t="s">
        <v>26</v>
      </c>
      <c r="C22" s="71">
        <v>851</v>
      </c>
      <c r="D22" s="2">
        <v>0</v>
      </c>
      <c r="E22" s="2">
        <v>306</v>
      </c>
      <c r="F22" s="2">
        <v>0</v>
      </c>
      <c r="G22" s="2">
        <v>0</v>
      </c>
      <c r="H22" s="2">
        <v>0</v>
      </c>
      <c r="I22" s="2">
        <v>0</v>
      </c>
      <c r="J22" s="2">
        <v>0</v>
      </c>
      <c r="K22" s="2">
        <v>0</v>
      </c>
      <c r="L22" s="2">
        <v>450</v>
      </c>
      <c r="M22" s="2">
        <v>558</v>
      </c>
      <c r="N22" s="2">
        <v>748</v>
      </c>
      <c r="O22" s="2">
        <v>0</v>
      </c>
      <c r="P22" s="2">
        <v>676</v>
      </c>
      <c r="Q22" s="10">
        <f t="shared" si="1"/>
        <v>2738</v>
      </c>
      <c r="R22" s="8">
        <f t="shared" si="2"/>
        <v>0.5213351358555951</v>
      </c>
      <c r="S22" s="19">
        <f>R22*$R$4</f>
        <v>279.3105123859936</v>
      </c>
      <c r="T22" s="31">
        <v>851</v>
      </c>
      <c r="U22" s="34">
        <f t="shared" si="3"/>
        <v>571.68948761400634</v>
      </c>
    </row>
    <row r="23" spans="1:21" x14ac:dyDescent="0.2">
      <c r="A23" s="14" t="s">
        <v>19</v>
      </c>
      <c r="B23" s="15" t="s">
        <v>28</v>
      </c>
      <c r="C23" s="71">
        <v>0</v>
      </c>
      <c r="D23" s="2">
        <v>0</v>
      </c>
      <c r="E23" s="2">
        <v>0</v>
      </c>
      <c r="F23" s="2">
        <v>0</v>
      </c>
      <c r="G23" s="2">
        <v>0</v>
      </c>
      <c r="H23" s="2">
        <v>0</v>
      </c>
      <c r="I23" s="2">
        <v>0</v>
      </c>
      <c r="J23" s="2">
        <v>0</v>
      </c>
      <c r="K23" s="2">
        <v>0</v>
      </c>
      <c r="L23" s="2">
        <v>0</v>
      </c>
      <c r="M23" s="2">
        <v>0</v>
      </c>
      <c r="N23" s="2">
        <v>0</v>
      </c>
      <c r="O23" s="2">
        <v>0</v>
      </c>
      <c r="P23" s="2">
        <v>0</v>
      </c>
      <c r="Q23" s="10">
        <f t="shared" si="1"/>
        <v>0</v>
      </c>
      <c r="R23" s="8">
        <f t="shared" si="2"/>
        <v>0</v>
      </c>
      <c r="S23" s="19">
        <f>R23*$R$4</f>
        <v>0</v>
      </c>
      <c r="T23" s="31">
        <v>0</v>
      </c>
      <c r="U23" s="34">
        <f t="shared" si="3"/>
        <v>0</v>
      </c>
    </row>
    <row r="24" spans="1:21" x14ac:dyDescent="0.2">
      <c r="A24" s="14" t="s">
        <v>19</v>
      </c>
      <c r="B24" s="15" t="s">
        <v>29</v>
      </c>
      <c r="C24" s="71">
        <v>0</v>
      </c>
      <c r="D24" s="2">
        <v>0</v>
      </c>
      <c r="E24" s="2">
        <v>0</v>
      </c>
      <c r="F24" s="2">
        <v>0</v>
      </c>
      <c r="G24" s="2">
        <v>0</v>
      </c>
      <c r="H24" s="2">
        <v>0</v>
      </c>
      <c r="I24" s="2">
        <v>0</v>
      </c>
      <c r="J24" s="2">
        <v>0</v>
      </c>
      <c r="K24" s="2">
        <v>0</v>
      </c>
      <c r="L24" s="2">
        <v>0</v>
      </c>
      <c r="M24" s="2">
        <v>0</v>
      </c>
      <c r="N24" s="2">
        <v>0</v>
      </c>
      <c r="O24" s="2">
        <v>0</v>
      </c>
      <c r="P24" s="2">
        <v>0</v>
      </c>
      <c r="Q24" s="10">
        <f t="shared" si="1"/>
        <v>0</v>
      </c>
      <c r="R24" s="8">
        <f t="shared" si="2"/>
        <v>0</v>
      </c>
      <c r="S24" s="19">
        <f>R24*$R$4</f>
        <v>0</v>
      </c>
      <c r="T24" s="31">
        <v>0</v>
      </c>
      <c r="U24" s="34">
        <f t="shared" si="3"/>
        <v>0</v>
      </c>
    </row>
    <row r="25" spans="1:21" x14ac:dyDescent="0.2">
      <c r="A25" s="14" t="s">
        <v>21</v>
      </c>
      <c r="B25" s="15" t="s">
        <v>30</v>
      </c>
      <c r="C25" s="71">
        <v>0</v>
      </c>
      <c r="D25" s="2">
        <v>0</v>
      </c>
      <c r="E25" s="2">
        <v>0</v>
      </c>
      <c r="F25" s="2">
        <v>0</v>
      </c>
      <c r="G25" s="2">
        <v>0</v>
      </c>
      <c r="H25" s="2">
        <v>0</v>
      </c>
      <c r="I25" s="2">
        <v>0</v>
      </c>
      <c r="J25" s="2">
        <v>0</v>
      </c>
      <c r="K25" s="2">
        <v>0</v>
      </c>
      <c r="L25" s="2">
        <v>0</v>
      </c>
      <c r="M25" s="2">
        <v>0</v>
      </c>
      <c r="N25" s="2">
        <v>0</v>
      </c>
      <c r="O25" s="2">
        <v>0</v>
      </c>
      <c r="P25" s="2">
        <v>0</v>
      </c>
      <c r="Q25" s="10">
        <f t="shared" si="1"/>
        <v>0</v>
      </c>
      <c r="R25" s="8">
        <f t="shared" si="2"/>
        <v>0</v>
      </c>
      <c r="S25" s="19">
        <f>R25*$R$4</f>
        <v>0</v>
      </c>
      <c r="T25" s="31">
        <v>0</v>
      </c>
      <c r="U25" s="34">
        <f t="shared" si="3"/>
        <v>0</v>
      </c>
    </row>
    <row r="26" spans="1:21" x14ac:dyDescent="0.2">
      <c r="A26" s="14" t="s">
        <v>21</v>
      </c>
      <c r="B26" s="15" t="s">
        <v>31</v>
      </c>
      <c r="C26" s="71">
        <v>0</v>
      </c>
      <c r="D26" s="2">
        <v>0</v>
      </c>
      <c r="E26" s="2">
        <v>0</v>
      </c>
      <c r="F26" s="2">
        <v>0</v>
      </c>
      <c r="G26" s="2">
        <v>0</v>
      </c>
      <c r="H26" s="2">
        <v>0</v>
      </c>
      <c r="I26" s="2">
        <v>0</v>
      </c>
      <c r="J26" s="2">
        <v>0</v>
      </c>
      <c r="K26" s="2">
        <v>0</v>
      </c>
      <c r="L26" s="2">
        <v>0</v>
      </c>
      <c r="M26" s="2">
        <v>0</v>
      </c>
      <c r="N26" s="2">
        <v>0</v>
      </c>
      <c r="O26" s="2">
        <v>0</v>
      </c>
      <c r="P26" s="2">
        <v>0</v>
      </c>
      <c r="Q26" s="10">
        <f t="shared" si="1"/>
        <v>0</v>
      </c>
      <c r="R26" s="8">
        <f t="shared" si="2"/>
        <v>0</v>
      </c>
      <c r="S26" s="19">
        <f>R26*$R$4</f>
        <v>0</v>
      </c>
      <c r="T26" s="31">
        <v>0</v>
      </c>
      <c r="U26" s="34">
        <f t="shared" si="3"/>
        <v>0</v>
      </c>
    </row>
    <row r="27" spans="1:21" x14ac:dyDescent="0.2">
      <c r="A27" s="14" t="s">
        <v>22</v>
      </c>
      <c r="B27" s="15" t="s">
        <v>32</v>
      </c>
      <c r="C27" s="71">
        <v>0</v>
      </c>
      <c r="D27" s="2">
        <v>0</v>
      </c>
      <c r="E27" s="2">
        <v>0</v>
      </c>
      <c r="F27" s="2">
        <v>0</v>
      </c>
      <c r="G27" s="2">
        <v>0</v>
      </c>
      <c r="H27" s="2">
        <v>0</v>
      </c>
      <c r="I27" s="2">
        <v>0</v>
      </c>
      <c r="J27" s="2">
        <v>0</v>
      </c>
      <c r="K27" s="2">
        <v>0</v>
      </c>
      <c r="L27" s="2">
        <v>0</v>
      </c>
      <c r="M27" s="2">
        <v>0</v>
      </c>
      <c r="N27" s="2">
        <v>0</v>
      </c>
      <c r="O27" s="2">
        <v>0</v>
      </c>
      <c r="P27" s="2">
        <v>0</v>
      </c>
      <c r="Q27" s="10">
        <f t="shared" si="1"/>
        <v>0</v>
      </c>
      <c r="R27" s="8">
        <f t="shared" si="2"/>
        <v>0</v>
      </c>
      <c r="S27" s="19">
        <f>R27*$R$4</f>
        <v>0</v>
      </c>
      <c r="T27" s="31">
        <v>0</v>
      </c>
      <c r="U27" s="34">
        <f t="shared" si="3"/>
        <v>0</v>
      </c>
    </row>
    <row r="28" spans="1:21" x14ac:dyDescent="0.2">
      <c r="A28" s="14" t="s">
        <v>22</v>
      </c>
      <c r="B28" s="15" t="s">
        <v>33</v>
      </c>
      <c r="C28" s="71">
        <v>0</v>
      </c>
      <c r="D28" s="2">
        <v>0</v>
      </c>
      <c r="E28" s="2">
        <v>0</v>
      </c>
      <c r="F28" s="2">
        <v>0</v>
      </c>
      <c r="G28" s="2">
        <v>0</v>
      </c>
      <c r="H28" s="2">
        <v>0</v>
      </c>
      <c r="I28" s="2">
        <v>0</v>
      </c>
      <c r="J28" s="2">
        <v>0</v>
      </c>
      <c r="K28" s="2">
        <v>0</v>
      </c>
      <c r="L28" s="2">
        <v>0</v>
      </c>
      <c r="M28" s="2">
        <v>0</v>
      </c>
      <c r="N28" s="2">
        <v>0</v>
      </c>
      <c r="O28" s="2">
        <v>0</v>
      </c>
      <c r="P28" s="2">
        <v>0</v>
      </c>
      <c r="Q28" s="10">
        <f t="shared" si="1"/>
        <v>0</v>
      </c>
      <c r="R28" s="8">
        <f t="shared" si="2"/>
        <v>0</v>
      </c>
      <c r="S28" s="19">
        <f>R28*$R$4</f>
        <v>0</v>
      </c>
      <c r="T28" s="31">
        <v>0</v>
      </c>
      <c r="U28" s="34">
        <f t="shared" si="3"/>
        <v>0</v>
      </c>
    </row>
    <row r="29" spans="1:21" x14ac:dyDescent="0.2">
      <c r="A29" s="14" t="s">
        <v>22</v>
      </c>
      <c r="B29" s="15" t="s">
        <v>34</v>
      </c>
      <c r="C29" s="71">
        <v>1688</v>
      </c>
      <c r="D29" s="2">
        <v>1155</v>
      </c>
      <c r="E29" s="2">
        <v>0</v>
      </c>
      <c r="F29" s="2">
        <v>837</v>
      </c>
      <c r="G29" s="2">
        <v>784</v>
      </c>
      <c r="H29" s="2">
        <v>841</v>
      </c>
      <c r="I29" s="2">
        <v>0</v>
      </c>
      <c r="J29" s="2">
        <v>851</v>
      </c>
      <c r="K29" s="2">
        <v>0</v>
      </c>
      <c r="L29" s="2">
        <v>0</v>
      </c>
      <c r="M29" s="2">
        <v>0</v>
      </c>
      <c r="N29" s="2">
        <v>968</v>
      </c>
      <c r="O29" s="2">
        <v>0</v>
      </c>
      <c r="P29" s="2">
        <v>1728</v>
      </c>
      <c r="Q29" s="10">
        <f t="shared" si="1"/>
        <v>7164</v>
      </c>
      <c r="R29" s="8">
        <f t="shared" si="2"/>
        <v>1.3640777623336315</v>
      </c>
      <c r="S29" s="19">
        <f>R29*$R$4</f>
        <v>730.81830194786642</v>
      </c>
      <c r="T29" s="31">
        <v>851</v>
      </c>
      <c r="U29" s="34">
        <f t="shared" si="3"/>
        <v>120.18169805213358</v>
      </c>
    </row>
    <row r="30" spans="1:21" x14ac:dyDescent="0.2">
      <c r="A30" s="14" t="s">
        <v>24</v>
      </c>
      <c r="B30" s="15" t="s">
        <v>35</v>
      </c>
      <c r="C30" s="71">
        <v>0</v>
      </c>
      <c r="D30" s="2">
        <v>0</v>
      </c>
      <c r="E30" s="2">
        <v>0</v>
      </c>
      <c r="F30" s="2">
        <v>0</v>
      </c>
      <c r="G30" s="2">
        <v>0</v>
      </c>
      <c r="H30" s="2">
        <v>0</v>
      </c>
      <c r="I30" s="2">
        <v>0</v>
      </c>
      <c r="J30" s="2">
        <v>0</v>
      </c>
      <c r="K30" s="2">
        <v>0</v>
      </c>
      <c r="L30" s="2">
        <v>0</v>
      </c>
      <c r="M30" s="2">
        <v>0</v>
      </c>
      <c r="N30" s="2">
        <v>0</v>
      </c>
      <c r="O30" s="2">
        <v>0</v>
      </c>
      <c r="P30" s="2">
        <v>0</v>
      </c>
      <c r="Q30" s="10">
        <f t="shared" si="1"/>
        <v>0</v>
      </c>
      <c r="R30" s="8">
        <f t="shared" si="2"/>
        <v>0</v>
      </c>
      <c r="S30" s="19">
        <f>R30*$R$4</f>
        <v>0</v>
      </c>
      <c r="T30" s="31">
        <v>0</v>
      </c>
      <c r="U30" s="34">
        <f t="shared" si="3"/>
        <v>0</v>
      </c>
    </row>
    <row r="31" spans="1:21" x14ac:dyDescent="0.2">
      <c r="A31" s="14" t="s">
        <v>24</v>
      </c>
      <c r="B31" s="15" t="s">
        <v>36</v>
      </c>
      <c r="C31" s="71">
        <v>0</v>
      </c>
      <c r="D31" s="2">
        <v>0</v>
      </c>
      <c r="E31" s="2">
        <v>0</v>
      </c>
      <c r="F31" s="2">
        <v>0</v>
      </c>
      <c r="G31" s="2">
        <v>0</v>
      </c>
      <c r="H31" s="2">
        <v>0</v>
      </c>
      <c r="I31" s="2">
        <v>0</v>
      </c>
      <c r="J31" s="2">
        <v>0</v>
      </c>
      <c r="K31" s="2">
        <v>0</v>
      </c>
      <c r="L31" s="2">
        <v>0</v>
      </c>
      <c r="M31" s="2">
        <v>0</v>
      </c>
      <c r="N31" s="2">
        <v>0</v>
      </c>
      <c r="O31" s="2">
        <v>0</v>
      </c>
      <c r="P31" s="2">
        <v>0</v>
      </c>
      <c r="Q31" s="10">
        <f t="shared" si="1"/>
        <v>0</v>
      </c>
      <c r="R31" s="8">
        <f t="shared" si="2"/>
        <v>0</v>
      </c>
      <c r="S31" s="19">
        <f>R31*$R$4</f>
        <v>0</v>
      </c>
      <c r="T31" s="31">
        <v>0</v>
      </c>
      <c r="U31" s="34">
        <f t="shared" si="3"/>
        <v>0</v>
      </c>
    </row>
    <row r="32" spans="1:21" x14ac:dyDescent="0.2">
      <c r="A32" s="14" t="s">
        <v>24</v>
      </c>
      <c r="B32" s="15" t="s">
        <v>37</v>
      </c>
      <c r="C32" s="71">
        <v>0</v>
      </c>
      <c r="D32" s="2">
        <v>0</v>
      </c>
      <c r="E32" s="2">
        <v>0</v>
      </c>
      <c r="F32" s="2">
        <v>0</v>
      </c>
      <c r="G32" s="2">
        <v>0</v>
      </c>
      <c r="H32" s="2">
        <v>0</v>
      </c>
      <c r="I32" s="2">
        <v>0</v>
      </c>
      <c r="J32" s="2">
        <v>0</v>
      </c>
      <c r="K32" s="2">
        <v>0</v>
      </c>
      <c r="L32" s="2">
        <v>0</v>
      </c>
      <c r="M32" s="2">
        <v>0</v>
      </c>
      <c r="N32" s="2">
        <v>0</v>
      </c>
      <c r="O32" s="2">
        <v>0</v>
      </c>
      <c r="P32" s="2">
        <v>0</v>
      </c>
      <c r="Q32" s="10">
        <f t="shared" si="1"/>
        <v>0</v>
      </c>
      <c r="R32" s="8">
        <f t="shared" si="2"/>
        <v>0</v>
      </c>
      <c r="S32" s="19">
        <f>R32*$R$4</f>
        <v>0</v>
      </c>
      <c r="T32" s="31">
        <v>0</v>
      </c>
      <c r="U32" s="34">
        <f t="shared" si="3"/>
        <v>0</v>
      </c>
    </row>
    <row r="33" spans="1:21" ht="17" thickBot="1" x14ac:dyDescent="0.25">
      <c r="A33" s="25" t="s">
        <v>25</v>
      </c>
      <c r="B33" s="20" t="s">
        <v>25</v>
      </c>
      <c r="C33" s="71">
        <v>0</v>
      </c>
      <c r="D33" s="2">
        <v>0</v>
      </c>
      <c r="E33" s="2">
        <v>0</v>
      </c>
      <c r="F33" s="2">
        <v>0</v>
      </c>
      <c r="G33" s="2">
        <v>0</v>
      </c>
      <c r="H33" s="2">
        <v>0</v>
      </c>
      <c r="I33" s="2">
        <v>0</v>
      </c>
      <c r="J33" s="2">
        <v>0</v>
      </c>
      <c r="K33" s="2">
        <v>0</v>
      </c>
      <c r="L33" s="2">
        <v>0</v>
      </c>
      <c r="M33" s="2">
        <v>0</v>
      </c>
      <c r="N33" s="2">
        <v>0</v>
      </c>
      <c r="O33" s="2">
        <v>0</v>
      </c>
      <c r="P33" s="2">
        <v>0</v>
      </c>
      <c r="Q33" s="22">
        <f t="shared" si="1"/>
        <v>0</v>
      </c>
      <c r="R33" s="23">
        <f t="shared" si="2"/>
        <v>0</v>
      </c>
      <c r="S33" s="24">
        <f>R33*$R$4</f>
        <v>0</v>
      </c>
      <c r="T33" s="31">
        <v>0</v>
      </c>
      <c r="U33" s="34">
        <f t="shared" si="3"/>
        <v>0</v>
      </c>
    </row>
    <row r="34" spans="1:21" ht="17" thickTop="1" x14ac:dyDescent="0.2">
      <c r="A34" s="53" t="s">
        <v>27</v>
      </c>
      <c r="B34" s="54"/>
      <c r="C34" s="29">
        <f t="shared" ref="C34" si="4">SUM(C8:C33)</f>
        <v>4318</v>
      </c>
      <c r="D34" s="29">
        <f>SUM(D8:D33)</f>
        <v>1848</v>
      </c>
      <c r="E34" s="29">
        <f t="shared" ref="E34:Q34" si="5">SUM(E8:E33)</f>
        <v>1194</v>
      </c>
      <c r="F34" s="29">
        <f t="shared" si="5"/>
        <v>1765</v>
      </c>
      <c r="G34" s="29">
        <f t="shared" si="5"/>
        <v>1714</v>
      </c>
      <c r="H34" s="29">
        <f t="shared" si="5"/>
        <v>1682</v>
      </c>
      <c r="I34" s="29">
        <f t="shared" si="5"/>
        <v>0</v>
      </c>
      <c r="J34" s="29">
        <f t="shared" si="5"/>
        <v>2624</v>
      </c>
      <c r="K34" s="29">
        <f t="shared" si="5"/>
        <v>828</v>
      </c>
      <c r="L34" s="29">
        <f t="shared" si="5"/>
        <v>450</v>
      </c>
      <c r="M34" s="29">
        <f t="shared" si="5"/>
        <v>2098</v>
      </c>
      <c r="N34" s="29">
        <f t="shared" si="5"/>
        <v>1716</v>
      </c>
      <c r="O34" s="29">
        <f t="shared" si="5"/>
        <v>0</v>
      </c>
      <c r="P34" s="29">
        <f t="shared" si="5"/>
        <v>2404</v>
      </c>
      <c r="Q34" s="42">
        <f t="shared" si="5"/>
        <v>18323</v>
      </c>
      <c r="R34" s="29" t="s">
        <v>2</v>
      </c>
      <c r="S34" s="42">
        <f>SUM(S8:S33)</f>
        <v>1869.1769607189776</v>
      </c>
      <c r="T34" s="33">
        <f t="shared" ref="T34:U34" si="6">SUM(T8:T33)</f>
        <v>2553</v>
      </c>
      <c r="U34" s="33">
        <f t="shared" si="3"/>
        <v>683.82303928102237</v>
      </c>
    </row>
    <row r="35" spans="1:21" x14ac:dyDescent="0.2">
      <c r="A35" s="72" t="s">
        <v>169</v>
      </c>
      <c r="B35" s="1"/>
    </row>
    <row r="36" spans="1:21" x14ac:dyDescent="0.2">
      <c r="L36" s="3"/>
      <c r="M36" s="3"/>
      <c r="N36" s="3"/>
      <c r="O36" s="3"/>
      <c r="P36" s="3"/>
    </row>
  </sheetData>
  <mergeCells count="6">
    <mergeCell ref="A34:B34"/>
    <mergeCell ref="S6:S7"/>
    <mergeCell ref="U6:U7"/>
    <mergeCell ref="D2:Q2"/>
    <mergeCell ref="D6:Q6"/>
    <mergeCell ref="R6:R7"/>
  </mergeCells>
  <pageMargins left="0.7" right="0.7" top="0.75" bottom="0.75" header="0.3" footer="0.3"/>
  <pageSetup scale="22"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7E007-CE9A-504A-B063-60D08A57FA52}">
  <sheetPr>
    <pageSetUpPr fitToPage="1"/>
  </sheetPr>
  <dimension ref="A1:T35"/>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6" width="14" style="1" customWidth="1"/>
    <col min="7" max="7" width="13.1640625" style="1" customWidth="1"/>
    <col min="8" max="8" width="10.6640625" style="1" customWidth="1"/>
    <col min="9" max="9" width="18.6640625" style="1" customWidth="1"/>
    <col min="10" max="10" width="21.5" style="1" customWidth="1"/>
    <col min="11" max="11" width="15.5" style="1" customWidth="1"/>
    <col min="12" max="12" width="21.5" style="1" customWidth="1"/>
    <col min="13" max="15" width="14.83203125" style="1" customWidth="1"/>
    <col min="16" max="19" width="14" style="1" customWidth="1"/>
    <col min="20" max="20" width="13.83203125" style="1" customWidth="1"/>
    <col min="21" max="38" width="11" style="1" customWidth="1"/>
    <col min="39" max="16384" width="11" style="1"/>
  </cols>
  <sheetData>
    <row r="1" spans="1:20" x14ac:dyDescent="0.2">
      <c r="A1" s="17" t="s">
        <v>0</v>
      </c>
      <c r="B1" s="1"/>
      <c r="G1" s="6"/>
      <c r="H1" s="5"/>
      <c r="I1" s="5"/>
      <c r="J1" s="5"/>
      <c r="K1" s="5"/>
      <c r="L1" s="5"/>
      <c r="M1" s="5"/>
      <c r="N1" s="5"/>
      <c r="O1" s="5"/>
    </row>
    <row r="2" spans="1:20" ht="30" x14ac:dyDescent="0.2">
      <c r="A2" s="13" t="s">
        <v>100</v>
      </c>
      <c r="B2" s="12"/>
      <c r="G2" s="65" t="s">
        <v>79</v>
      </c>
      <c r="H2" s="65"/>
      <c r="I2" s="5"/>
      <c r="J2" s="5"/>
      <c r="K2" s="17" t="s">
        <v>98</v>
      </c>
      <c r="L2" s="5"/>
      <c r="M2" s="5"/>
      <c r="N2" s="5"/>
      <c r="O2" s="5"/>
    </row>
    <row r="3" spans="1:20" ht="30" customHeight="1" x14ac:dyDescent="0.2">
      <c r="A3" s="7"/>
      <c r="B3" s="1"/>
      <c r="G3" s="18" t="s">
        <v>95</v>
      </c>
      <c r="H3" s="18" t="s">
        <v>96</v>
      </c>
      <c r="I3" s="18" t="s">
        <v>69</v>
      </c>
      <c r="J3" s="17" t="s">
        <v>101</v>
      </c>
      <c r="K3" s="18" t="s">
        <v>97</v>
      </c>
      <c r="L3" s="17" t="s">
        <v>102</v>
      </c>
      <c r="M3" s="5"/>
      <c r="N3" s="5"/>
      <c r="O3" s="5"/>
    </row>
    <row r="4" spans="1:20" ht="30" x14ac:dyDescent="0.2">
      <c r="A4" s="7"/>
      <c r="B4" s="1"/>
      <c r="F4" s="17" t="s">
        <v>53</v>
      </c>
      <c r="G4" s="27">
        <v>570.79</v>
      </c>
      <c r="H4" s="27">
        <v>721.44</v>
      </c>
      <c r="I4" s="28">
        <f>SUM(G4:H4)</f>
        <v>1292.23</v>
      </c>
      <c r="J4" s="16">
        <v>301.72000000000003</v>
      </c>
      <c r="K4" s="47">
        <v>1626.19</v>
      </c>
      <c r="L4" s="16">
        <v>194.02</v>
      </c>
      <c r="M4" s="5"/>
      <c r="N4" s="5"/>
      <c r="O4" s="5"/>
    </row>
    <row r="5" spans="1:20" x14ac:dyDescent="0.2">
      <c r="A5" s="7"/>
      <c r="B5" s="12"/>
      <c r="G5" s="5"/>
      <c r="H5" s="5"/>
      <c r="I5" s="5"/>
      <c r="J5" s="5"/>
      <c r="K5" s="5"/>
      <c r="L5" s="5"/>
      <c r="M5" s="5"/>
      <c r="N5" s="5"/>
      <c r="O5" s="5"/>
    </row>
    <row r="6" spans="1:20" s="4" customFormat="1" ht="45" customHeight="1" x14ac:dyDescent="0.2">
      <c r="A6" s="12"/>
      <c r="B6" s="7"/>
      <c r="C6" s="61" t="s">
        <v>55</v>
      </c>
      <c r="D6" s="61"/>
      <c r="E6" s="61"/>
      <c r="F6" s="61"/>
      <c r="G6" s="65" t="s">
        <v>91</v>
      </c>
      <c r="H6" s="65"/>
      <c r="I6" s="65"/>
      <c r="J6" s="59" t="s">
        <v>72</v>
      </c>
      <c r="K6" s="59" t="s">
        <v>99</v>
      </c>
      <c r="L6" s="59" t="s">
        <v>90</v>
      </c>
      <c r="M6" s="59" t="s">
        <v>159</v>
      </c>
      <c r="N6" s="59" t="s">
        <v>160</v>
      </c>
      <c r="O6" s="59" t="s">
        <v>73</v>
      </c>
      <c r="P6" s="61" t="s">
        <v>52</v>
      </c>
      <c r="Q6" s="61"/>
      <c r="R6" s="61"/>
      <c r="S6" s="61"/>
      <c r="T6" s="62" t="s">
        <v>54</v>
      </c>
    </row>
    <row r="7" spans="1:20" ht="61" customHeight="1" x14ac:dyDescent="0.2">
      <c r="A7" s="17" t="s">
        <v>48</v>
      </c>
      <c r="B7" s="17" t="s">
        <v>46</v>
      </c>
      <c r="C7" s="38" t="s">
        <v>92</v>
      </c>
      <c r="D7" s="38" t="s">
        <v>93</v>
      </c>
      <c r="E7" s="38" t="s">
        <v>94</v>
      </c>
      <c r="F7" s="38" t="s">
        <v>1</v>
      </c>
      <c r="G7" s="18" t="str">
        <f>G3</f>
        <v>Bret Harte</v>
      </c>
      <c r="H7" s="18" t="str">
        <f t="shared" ref="H7" si="0">H3</f>
        <v>Montera</v>
      </c>
      <c r="I7" s="37" t="s">
        <v>77</v>
      </c>
      <c r="J7" s="60"/>
      <c r="K7" s="60"/>
      <c r="L7" s="60"/>
      <c r="M7" s="60"/>
      <c r="N7" s="60"/>
      <c r="O7" s="60"/>
      <c r="P7" s="38" t="s">
        <v>92</v>
      </c>
      <c r="Q7" s="38" t="s">
        <v>93</v>
      </c>
      <c r="R7" s="38" t="s">
        <v>94</v>
      </c>
      <c r="S7" s="38" t="s">
        <v>1</v>
      </c>
      <c r="T7" s="63"/>
    </row>
    <row r="8" spans="1:20" x14ac:dyDescent="0.2">
      <c r="A8" s="14" t="s">
        <v>3</v>
      </c>
      <c r="B8" s="15" t="s">
        <v>4</v>
      </c>
      <c r="C8" s="39">
        <v>0</v>
      </c>
      <c r="D8" s="39">
        <v>0</v>
      </c>
      <c r="E8" s="39">
        <v>0</v>
      </c>
      <c r="F8" s="31">
        <f t="shared" ref="F8:F34" si="1">SUM(C8:E8)</f>
        <v>0</v>
      </c>
      <c r="G8" s="2">
        <v>0</v>
      </c>
      <c r="H8" s="2">
        <v>0</v>
      </c>
      <c r="I8" s="10">
        <f t="shared" ref="I8:I33" si="2">SUM(G8:H8)</f>
        <v>0</v>
      </c>
      <c r="J8" s="8">
        <f t="shared" ref="J8:J33" si="3">I8/$I$4</f>
        <v>0</v>
      </c>
      <c r="K8" s="10">
        <v>0</v>
      </c>
      <c r="L8" s="8">
        <f>K8/$K$4</f>
        <v>0</v>
      </c>
      <c r="M8" s="19">
        <f t="shared" ref="M8:M33" si="4">J8*$J$4</f>
        <v>0</v>
      </c>
      <c r="N8" s="19">
        <f>L8*$L$4</f>
        <v>0</v>
      </c>
      <c r="O8" s="11">
        <f t="shared" ref="O8:O33" si="5">SUM(M8,N8)</f>
        <v>0</v>
      </c>
      <c r="P8" s="39">
        <v>0</v>
      </c>
      <c r="Q8" s="39">
        <v>0</v>
      </c>
      <c r="R8" s="39">
        <v>0</v>
      </c>
      <c r="S8" s="31">
        <f t="shared" ref="S8:S33" si="6">SUM(P8:R8)</f>
        <v>0</v>
      </c>
      <c r="T8" s="34">
        <f t="shared" ref="T8:T33" si="7">S8-O8</f>
        <v>0</v>
      </c>
    </row>
    <row r="9" spans="1:20" x14ac:dyDescent="0.2">
      <c r="A9" s="14" t="s">
        <v>3</v>
      </c>
      <c r="B9" s="15" t="s">
        <v>6</v>
      </c>
      <c r="C9" s="39">
        <v>0</v>
      </c>
      <c r="D9" s="39">
        <v>0</v>
      </c>
      <c r="E9" s="39">
        <v>0</v>
      </c>
      <c r="F9" s="31">
        <f t="shared" si="1"/>
        <v>0</v>
      </c>
      <c r="G9" s="2">
        <v>0</v>
      </c>
      <c r="H9" s="2">
        <v>0</v>
      </c>
      <c r="I9" s="10">
        <f t="shared" si="2"/>
        <v>0</v>
      </c>
      <c r="J9" s="8">
        <f t="shared" si="3"/>
        <v>0</v>
      </c>
      <c r="K9" s="10">
        <v>4136</v>
      </c>
      <c r="L9" s="8">
        <f t="shared" ref="L9:L33" si="8">K9/$K$4</f>
        <v>2.5433682411034382</v>
      </c>
      <c r="M9" s="19">
        <f t="shared" si="4"/>
        <v>0</v>
      </c>
      <c r="N9" s="19">
        <f t="shared" ref="N9:N33" si="9">L9*$L$4</f>
        <v>493.46430613888913</v>
      </c>
      <c r="O9" s="11">
        <f t="shared" si="5"/>
        <v>493.46430613888913</v>
      </c>
      <c r="P9" s="39">
        <v>0</v>
      </c>
      <c r="Q9" s="39">
        <v>0</v>
      </c>
      <c r="R9" s="39">
        <v>0</v>
      </c>
      <c r="S9" s="31">
        <f t="shared" si="6"/>
        <v>0</v>
      </c>
      <c r="T9" s="34">
        <f t="shared" si="7"/>
        <v>-493.46430613888913</v>
      </c>
    </row>
    <row r="10" spans="1:20" x14ac:dyDescent="0.2">
      <c r="A10" s="14" t="s">
        <v>3</v>
      </c>
      <c r="B10" s="15" t="s">
        <v>8</v>
      </c>
      <c r="C10" s="39">
        <v>0</v>
      </c>
      <c r="D10" s="39">
        <v>896</v>
      </c>
      <c r="E10" s="39">
        <v>0</v>
      </c>
      <c r="F10" s="31">
        <f t="shared" si="1"/>
        <v>896</v>
      </c>
      <c r="G10" s="2">
        <v>0</v>
      </c>
      <c r="H10" s="2">
        <v>4356</v>
      </c>
      <c r="I10" s="10">
        <f t="shared" si="2"/>
        <v>4356</v>
      </c>
      <c r="J10" s="8">
        <f t="shared" si="3"/>
        <v>3.3709169420304432</v>
      </c>
      <c r="K10" s="10">
        <v>0</v>
      </c>
      <c r="L10" s="8">
        <f t="shared" si="8"/>
        <v>0</v>
      </c>
      <c r="M10" s="19">
        <f t="shared" si="4"/>
        <v>1017.0730597494254</v>
      </c>
      <c r="N10" s="19">
        <f t="shared" si="9"/>
        <v>0</v>
      </c>
      <c r="O10" s="11">
        <f t="shared" si="5"/>
        <v>1017.0730597494254</v>
      </c>
      <c r="P10" s="39">
        <v>0</v>
      </c>
      <c r="Q10" s="39">
        <v>896</v>
      </c>
      <c r="R10" s="39">
        <v>0</v>
      </c>
      <c r="S10" s="31">
        <f t="shared" si="6"/>
        <v>896</v>
      </c>
      <c r="T10" s="34">
        <f t="shared" si="7"/>
        <v>-121.0730597494254</v>
      </c>
    </row>
    <row r="11" spans="1:20" x14ac:dyDescent="0.2">
      <c r="A11" s="14" t="s">
        <v>5</v>
      </c>
      <c r="B11" s="15" t="s">
        <v>5</v>
      </c>
      <c r="C11" s="39">
        <v>0</v>
      </c>
      <c r="D11" s="39">
        <v>0</v>
      </c>
      <c r="E11" s="39">
        <v>0</v>
      </c>
      <c r="F11" s="31">
        <f t="shared" si="1"/>
        <v>0</v>
      </c>
      <c r="G11" s="2">
        <v>0</v>
      </c>
      <c r="H11" s="2">
        <v>0</v>
      </c>
      <c r="I11" s="10">
        <f t="shared" si="2"/>
        <v>0</v>
      </c>
      <c r="J11" s="8">
        <f t="shared" si="3"/>
        <v>0</v>
      </c>
      <c r="K11" s="10">
        <v>2997</v>
      </c>
      <c r="L11" s="8">
        <f t="shared" si="8"/>
        <v>1.8429580799291596</v>
      </c>
      <c r="M11" s="19">
        <f t="shared" si="4"/>
        <v>0</v>
      </c>
      <c r="N11" s="19">
        <f t="shared" si="9"/>
        <v>357.57072666785558</v>
      </c>
      <c r="O11" s="11">
        <f t="shared" si="5"/>
        <v>357.57072666785558</v>
      </c>
      <c r="P11" s="39">
        <v>0</v>
      </c>
      <c r="Q11" s="39">
        <v>0</v>
      </c>
      <c r="R11" s="39">
        <v>0</v>
      </c>
      <c r="S11" s="31">
        <f t="shared" si="6"/>
        <v>0</v>
      </c>
      <c r="T11" s="34">
        <f t="shared" si="7"/>
        <v>-357.57072666785558</v>
      </c>
    </row>
    <row r="12" spans="1:20" x14ac:dyDescent="0.2">
      <c r="A12" s="14" t="s">
        <v>7</v>
      </c>
      <c r="B12" s="15" t="s">
        <v>11</v>
      </c>
      <c r="C12" s="39">
        <v>0</v>
      </c>
      <c r="D12" s="39">
        <v>0</v>
      </c>
      <c r="E12" s="39">
        <v>0</v>
      </c>
      <c r="F12" s="31">
        <f t="shared" si="1"/>
        <v>0</v>
      </c>
      <c r="G12" s="2">
        <v>0</v>
      </c>
      <c r="H12" s="2">
        <v>0</v>
      </c>
      <c r="I12" s="10">
        <f t="shared" si="2"/>
        <v>0</v>
      </c>
      <c r="J12" s="8">
        <f t="shared" si="3"/>
        <v>0</v>
      </c>
      <c r="K12" s="10">
        <v>0</v>
      </c>
      <c r="L12" s="8">
        <f t="shared" si="8"/>
        <v>0</v>
      </c>
      <c r="M12" s="19">
        <f t="shared" si="4"/>
        <v>0</v>
      </c>
      <c r="N12" s="19">
        <f t="shared" si="9"/>
        <v>0</v>
      </c>
      <c r="O12" s="11">
        <f t="shared" si="5"/>
        <v>0</v>
      </c>
      <c r="P12" s="39">
        <v>0</v>
      </c>
      <c r="Q12" s="39">
        <v>0</v>
      </c>
      <c r="R12" s="39">
        <v>0</v>
      </c>
      <c r="S12" s="31">
        <f t="shared" si="6"/>
        <v>0</v>
      </c>
      <c r="T12" s="34">
        <f t="shared" si="7"/>
        <v>0</v>
      </c>
    </row>
    <row r="13" spans="1:20" x14ac:dyDescent="0.2">
      <c r="A13" s="14" t="s">
        <v>7</v>
      </c>
      <c r="B13" s="15" t="s">
        <v>13</v>
      </c>
      <c r="C13" s="39">
        <v>0</v>
      </c>
      <c r="D13" s="39">
        <v>0</v>
      </c>
      <c r="E13" s="39">
        <v>0</v>
      </c>
      <c r="F13" s="31">
        <f t="shared" si="1"/>
        <v>0</v>
      </c>
      <c r="G13" s="2">
        <v>0</v>
      </c>
      <c r="H13" s="2">
        <v>0</v>
      </c>
      <c r="I13" s="10">
        <f t="shared" si="2"/>
        <v>0</v>
      </c>
      <c r="J13" s="8">
        <f t="shared" si="3"/>
        <v>0</v>
      </c>
      <c r="K13" s="10">
        <v>3350</v>
      </c>
      <c r="L13" s="8">
        <f t="shared" si="8"/>
        <v>2.0600298858067014</v>
      </c>
      <c r="M13" s="19">
        <f t="shared" si="4"/>
        <v>0</v>
      </c>
      <c r="N13" s="19">
        <f t="shared" si="9"/>
        <v>399.68699844421621</v>
      </c>
      <c r="O13" s="11">
        <f t="shared" si="5"/>
        <v>399.68699844421621</v>
      </c>
      <c r="P13" s="39">
        <v>0</v>
      </c>
      <c r="Q13" s="39">
        <v>0</v>
      </c>
      <c r="R13" s="39">
        <v>0</v>
      </c>
      <c r="S13" s="31">
        <f t="shared" si="6"/>
        <v>0</v>
      </c>
      <c r="T13" s="34">
        <f t="shared" si="7"/>
        <v>-399.68699844421621</v>
      </c>
    </row>
    <row r="14" spans="1:20" x14ac:dyDescent="0.2">
      <c r="A14" s="14" t="s">
        <v>7</v>
      </c>
      <c r="B14" s="15" t="s">
        <v>15</v>
      </c>
      <c r="C14" s="39">
        <v>1032</v>
      </c>
      <c r="D14" s="39">
        <v>0</v>
      </c>
      <c r="E14" s="39">
        <v>0</v>
      </c>
      <c r="F14" s="31">
        <f t="shared" si="1"/>
        <v>1032</v>
      </c>
      <c r="G14" s="2">
        <v>816</v>
      </c>
      <c r="H14" s="2">
        <v>1692</v>
      </c>
      <c r="I14" s="10">
        <f t="shared" si="2"/>
        <v>2508</v>
      </c>
      <c r="J14" s="8">
        <f t="shared" si="3"/>
        <v>1.9408309666235886</v>
      </c>
      <c r="K14" s="10">
        <v>0</v>
      </c>
      <c r="L14" s="8">
        <f t="shared" si="8"/>
        <v>0</v>
      </c>
      <c r="M14" s="19">
        <f t="shared" si="4"/>
        <v>585.58751924966919</v>
      </c>
      <c r="N14" s="19">
        <f t="shared" si="9"/>
        <v>0</v>
      </c>
      <c r="O14" s="11">
        <f t="shared" si="5"/>
        <v>585.58751924966919</v>
      </c>
      <c r="P14" s="39">
        <v>0</v>
      </c>
      <c r="Q14" s="39">
        <v>0</v>
      </c>
      <c r="R14" s="39">
        <v>0</v>
      </c>
      <c r="S14" s="31">
        <f t="shared" si="6"/>
        <v>0</v>
      </c>
      <c r="T14" s="34">
        <f t="shared" si="7"/>
        <v>-585.58751924966919</v>
      </c>
    </row>
    <row r="15" spans="1:20" ht="30" x14ac:dyDescent="0.2">
      <c r="A15" s="14" t="s">
        <v>9</v>
      </c>
      <c r="B15" s="15" t="s">
        <v>9</v>
      </c>
      <c r="C15" s="39">
        <v>0</v>
      </c>
      <c r="D15" s="39">
        <v>0</v>
      </c>
      <c r="E15" s="39">
        <v>0</v>
      </c>
      <c r="F15" s="31">
        <f t="shared" si="1"/>
        <v>0</v>
      </c>
      <c r="G15" s="2">
        <v>0</v>
      </c>
      <c r="H15" s="2">
        <v>0</v>
      </c>
      <c r="I15" s="10">
        <f t="shared" si="2"/>
        <v>0</v>
      </c>
      <c r="J15" s="8">
        <f t="shared" si="3"/>
        <v>0</v>
      </c>
      <c r="K15" s="10">
        <v>0</v>
      </c>
      <c r="L15" s="8">
        <f t="shared" si="8"/>
        <v>0</v>
      </c>
      <c r="M15" s="19">
        <f t="shared" si="4"/>
        <v>0</v>
      </c>
      <c r="N15" s="19">
        <f t="shared" si="9"/>
        <v>0</v>
      </c>
      <c r="O15" s="11">
        <f t="shared" si="5"/>
        <v>0</v>
      </c>
      <c r="P15" s="39">
        <v>0</v>
      </c>
      <c r="Q15" s="39">
        <v>0</v>
      </c>
      <c r="R15" s="39">
        <v>0</v>
      </c>
      <c r="S15" s="31">
        <f t="shared" si="6"/>
        <v>0</v>
      </c>
      <c r="T15" s="34">
        <f t="shared" si="7"/>
        <v>0</v>
      </c>
    </row>
    <row r="16" spans="1:20" ht="30" x14ac:dyDescent="0.2">
      <c r="A16" s="14" t="s">
        <v>10</v>
      </c>
      <c r="B16" s="15" t="s">
        <v>10</v>
      </c>
      <c r="C16" s="39">
        <v>1032</v>
      </c>
      <c r="D16" s="39">
        <v>0</v>
      </c>
      <c r="E16" s="39">
        <v>0</v>
      </c>
      <c r="F16" s="31">
        <f t="shared" si="1"/>
        <v>1032</v>
      </c>
      <c r="G16" s="2">
        <v>0</v>
      </c>
      <c r="H16" s="2">
        <v>0</v>
      </c>
      <c r="I16" s="10">
        <f t="shared" si="2"/>
        <v>0</v>
      </c>
      <c r="J16" s="8">
        <f t="shared" si="3"/>
        <v>0</v>
      </c>
      <c r="K16" s="10">
        <v>0</v>
      </c>
      <c r="L16" s="8">
        <f t="shared" si="8"/>
        <v>0</v>
      </c>
      <c r="M16" s="19">
        <f t="shared" si="4"/>
        <v>0</v>
      </c>
      <c r="N16" s="19">
        <f t="shared" si="9"/>
        <v>0</v>
      </c>
      <c r="O16" s="11">
        <f t="shared" si="5"/>
        <v>0</v>
      </c>
      <c r="P16" s="39">
        <v>0</v>
      </c>
      <c r="Q16" s="39">
        <v>0</v>
      </c>
      <c r="R16" s="39">
        <v>0</v>
      </c>
      <c r="S16" s="31">
        <f t="shared" si="6"/>
        <v>0</v>
      </c>
      <c r="T16" s="34">
        <f t="shared" si="7"/>
        <v>0</v>
      </c>
    </row>
    <row r="17" spans="1:20" ht="30" x14ac:dyDescent="0.2">
      <c r="A17" s="14" t="s">
        <v>12</v>
      </c>
      <c r="B17" s="15" t="s">
        <v>12</v>
      </c>
      <c r="C17" s="39">
        <v>0</v>
      </c>
      <c r="D17" s="39">
        <v>0</v>
      </c>
      <c r="E17" s="39">
        <v>0</v>
      </c>
      <c r="F17" s="31">
        <f t="shared" si="1"/>
        <v>0</v>
      </c>
      <c r="G17" s="2">
        <v>0</v>
      </c>
      <c r="H17" s="2">
        <v>0</v>
      </c>
      <c r="I17" s="10">
        <f t="shared" si="2"/>
        <v>0</v>
      </c>
      <c r="J17" s="8">
        <f t="shared" si="3"/>
        <v>0</v>
      </c>
      <c r="K17" s="10">
        <v>0</v>
      </c>
      <c r="L17" s="8">
        <f t="shared" si="8"/>
        <v>0</v>
      </c>
      <c r="M17" s="19">
        <f t="shared" si="4"/>
        <v>0</v>
      </c>
      <c r="N17" s="19">
        <f t="shared" si="9"/>
        <v>0</v>
      </c>
      <c r="O17" s="11">
        <f t="shared" si="5"/>
        <v>0</v>
      </c>
      <c r="P17" s="39">
        <v>0</v>
      </c>
      <c r="Q17" s="39">
        <v>0</v>
      </c>
      <c r="R17" s="39">
        <v>0</v>
      </c>
      <c r="S17" s="31">
        <f t="shared" si="6"/>
        <v>0</v>
      </c>
      <c r="T17" s="34">
        <f t="shared" si="7"/>
        <v>0</v>
      </c>
    </row>
    <row r="18" spans="1:20" ht="30" x14ac:dyDescent="0.2">
      <c r="A18" s="14" t="s">
        <v>14</v>
      </c>
      <c r="B18" s="15" t="s">
        <v>14</v>
      </c>
      <c r="C18" s="39">
        <v>0</v>
      </c>
      <c r="D18" s="39">
        <v>0</v>
      </c>
      <c r="E18" s="39">
        <v>0</v>
      </c>
      <c r="F18" s="31">
        <f t="shared" si="1"/>
        <v>0</v>
      </c>
      <c r="G18" s="2">
        <v>0</v>
      </c>
      <c r="H18" s="2">
        <v>0</v>
      </c>
      <c r="I18" s="10">
        <f t="shared" si="2"/>
        <v>0</v>
      </c>
      <c r="J18" s="8">
        <f t="shared" si="3"/>
        <v>0</v>
      </c>
      <c r="K18" s="10">
        <v>0</v>
      </c>
      <c r="L18" s="8">
        <f t="shared" si="8"/>
        <v>0</v>
      </c>
      <c r="M18" s="19">
        <f t="shared" si="4"/>
        <v>0</v>
      </c>
      <c r="N18" s="19">
        <f t="shared" si="9"/>
        <v>0</v>
      </c>
      <c r="O18" s="11">
        <f t="shared" si="5"/>
        <v>0</v>
      </c>
      <c r="P18" s="39">
        <v>1480</v>
      </c>
      <c r="Q18" s="39">
        <v>0</v>
      </c>
      <c r="R18" s="39">
        <v>0</v>
      </c>
      <c r="S18" s="31">
        <f t="shared" si="6"/>
        <v>1480</v>
      </c>
      <c r="T18" s="34">
        <f t="shared" si="7"/>
        <v>1480</v>
      </c>
    </row>
    <row r="19" spans="1:20" x14ac:dyDescent="0.2">
      <c r="A19" s="14" t="s">
        <v>16</v>
      </c>
      <c r="B19" s="15" t="s">
        <v>20</v>
      </c>
      <c r="C19" s="39">
        <v>2960</v>
      </c>
      <c r="D19" s="39">
        <v>0</v>
      </c>
      <c r="E19" s="39">
        <v>0</v>
      </c>
      <c r="F19" s="31">
        <f t="shared" si="1"/>
        <v>2960</v>
      </c>
      <c r="G19" s="2">
        <v>0</v>
      </c>
      <c r="H19" s="2">
        <v>0</v>
      </c>
      <c r="I19" s="10">
        <f t="shared" si="2"/>
        <v>0</v>
      </c>
      <c r="J19" s="8">
        <f t="shared" si="3"/>
        <v>0</v>
      </c>
      <c r="K19" s="10">
        <v>0</v>
      </c>
      <c r="L19" s="8">
        <f t="shared" si="8"/>
        <v>0</v>
      </c>
      <c r="M19" s="19">
        <f t="shared" si="4"/>
        <v>0</v>
      </c>
      <c r="N19" s="19">
        <f t="shared" si="9"/>
        <v>0</v>
      </c>
      <c r="O19" s="11">
        <f t="shared" si="5"/>
        <v>0</v>
      </c>
      <c r="P19" s="39">
        <v>0</v>
      </c>
      <c r="Q19" s="39">
        <v>0</v>
      </c>
      <c r="R19" s="39">
        <v>0</v>
      </c>
      <c r="S19" s="31">
        <f t="shared" si="6"/>
        <v>0</v>
      </c>
      <c r="T19" s="34">
        <f t="shared" si="7"/>
        <v>0</v>
      </c>
    </row>
    <row r="20" spans="1:20" ht="32" customHeight="1" x14ac:dyDescent="0.2">
      <c r="A20" s="14" t="s">
        <v>16</v>
      </c>
      <c r="B20" s="15" t="s">
        <v>23</v>
      </c>
      <c r="C20" s="39">
        <v>0</v>
      </c>
      <c r="D20" s="39">
        <v>0</v>
      </c>
      <c r="E20" s="39">
        <v>0</v>
      </c>
      <c r="F20" s="31">
        <f t="shared" si="1"/>
        <v>0</v>
      </c>
      <c r="G20" s="2">
        <v>0</v>
      </c>
      <c r="H20" s="2">
        <v>1776</v>
      </c>
      <c r="I20" s="10">
        <f t="shared" si="2"/>
        <v>1776</v>
      </c>
      <c r="J20" s="8">
        <f t="shared" si="3"/>
        <v>1.3743683400013929</v>
      </c>
      <c r="K20" s="10">
        <v>2700</v>
      </c>
      <c r="L20" s="8">
        <f t="shared" si="8"/>
        <v>1.6603225945307742</v>
      </c>
      <c r="M20" s="19">
        <f t="shared" si="4"/>
        <v>414.67441554522031</v>
      </c>
      <c r="N20" s="19">
        <f t="shared" si="9"/>
        <v>322.13578979086083</v>
      </c>
      <c r="O20" s="11">
        <f t="shared" si="5"/>
        <v>736.81020533608114</v>
      </c>
      <c r="P20" s="39">
        <v>0</v>
      </c>
      <c r="Q20" s="39">
        <v>0</v>
      </c>
      <c r="R20" s="39">
        <v>0</v>
      </c>
      <c r="S20" s="31">
        <f t="shared" si="6"/>
        <v>0</v>
      </c>
      <c r="T20" s="34">
        <f t="shared" si="7"/>
        <v>-736.81020533608114</v>
      </c>
    </row>
    <row r="21" spans="1:20" x14ac:dyDescent="0.2">
      <c r="A21" s="14" t="s">
        <v>17</v>
      </c>
      <c r="B21" s="15" t="s">
        <v>17</v>
      </c>
      <c r="C21" s="39">
        <v>0</v>
      </c>
      <c r="D21" s="39">
        <v>0</v>
      </c>
      <c r="E21" s="39">
        <v>0</v>
      </c>
      <c r="F21" s="31">
        <f t="shared" si="1"/>
        <v>0</v>
      </c>
      <c r="G21" s="2">
        <v>0</v>
      </c>
      <c r="H21" s="2">
        <v>0</v>
      </c>
      <c r="I21" s="10">
        <f t="shared" si="2"/>
        <v>0</v>
      </c>
      <c r="J21" s="8">
        <f t="shared" si="3"/>
        <v>0</v>
      </c>
      <c r="K21" s="10">
        <v>1457</v>
      </c>
      <c r="L21" s="8">
        <f t="shared" si="8"/>
        <v>0.89595926675234749</v>
      </c>
      <c r="M21" s="19">
        <f t="shared" si="4"/>
        <v>0</v>
      </c>
      <c r="N21" s="19">
        <f t="shared" si="9"/>
        <v>173.83401693529046</v>
      </c>
      <c r="O21" s="11">
        <f t="shared" si="5"/>
        <v>173.83401693529046</v>
      </c>
      <c r="P21" s="39">
        <v>0</v>
      </c>
      <c r="Q21" s="39">
        <v>0</v>
      </c>
      <c r="R21" s="39">
        <v>0</v>
      </c>
      <c r="S21" s="31">
        <f t="shared" si="6"/>
        <v>0</v>
      </c>
      <c r="T21" s="34">
        <f t="shared" si="7"/>
        <v>-173.83401693529046</v>
      </c>
    </row>
    <row r="22" spans="1:20" ht="30" x14ac:dyDescent="0.2">
      <c r="A22" s="14" t="s">
        <v>18</v>
      </c>
      <c r="B22" s="15" t="s">
        <v>26</v>
      </c>
      <c r="C22" s="39">
        <v>0</v>
      </c>
      <c r="D22" s="39">
        <v>0</v>
      </c>
      <c r="E22" s="39">
        <v>748</v>
      </c>
      <c r="F22" s="31">
        <f t="shared" si="1"/>
        <v>748</v>
      </c>
      <c r="G22" s="2">
        <v>0</v>
      </c>
      <c r="H22" s="2">
        <v>0</v>
      </c>
      <c r="I22" s="10">
        <f t="shared" si="2"/>
        <v>0</v>
      </c>
      <c r="J22" s="8">
        <f t="shared" si="3"/>
        <v>0</v>
      </c>
      <c r="K22" s="10">
        <v>0</v>
      </c>
      <c r="L22" s="8">
        <f t="shared" si="8"/>
        <v>0</v>
      </c>
      <c r="M22" s="19">
        <f t="shared" si="4"/>
        <v>0</v>
      </c>
      <c r="N22" s="19">
        <f t="shared" si="9"/>
        <v>0</v>
      </c>
      <c r="O22" s="11">
        <f t="shared" si="5"/>
        <v>0</v>
      </c>
      <c r="P22" s="39">
        <v>0</v>
      </c>
      <c r="Q22" s="39">
        <v>0</v>
      </c>
      <c r="R22" s="39">
        <v>0</v>
      </c>
      <c r="S22" s="31">
        <f t="shared" si="6"/>
        <v>0</v>
      </c>
      <c r="T22" s="34">
        <f t="shared" si="7"/>
        <v>0</v>
      </c>
    </row>
    <row r="23" spans="1:20" x14ac:dyDescent="0.2">
      <c r="A23" s="14" t="s">
        <v>19</v>
      </c>
      <c r="B23" s="15" t="s">
        <v>28</v>
      </c>
      <c r="C23" s="39">
        <v>0</v>
      </c>
      <c r="D23" s="39">
        <v>0</v>
      </c>
      <c r="E23" s="39">
        <v>0</v>
      </c>
      <c r="F23" s="31">
        <f t="shared" si="1"/>
        <v>0</v>
      </c>
      <c r="G23" s="2">
        <v>0</v>
      </c>
      <c r="H23" s="2">
        <v>0</v>
      </c>
      <c r="I23" s="10">
        <f t="shared" si="2"/>
        <v>0</v>
      </c>
      <c r="J23" s="8">
        <f t="shared" si="3"/>
        <v>0</v>
      </c>
      <c r="K23" s="10">
        <v>3431</v>
      </c>
      <c r="L23" s="8">
        <f t="shared" si="8"/>
        <v>2.1098395636426246</v>
      </c>
      <c r="M23" s="19">
        <f t="shared" si="4"/>
        <v>0</v>
      </c>
      <c r="N23" s="19">
        <f t="shared" si="9"/>
        <v>409.35107213794203</v>
      </c>
      <c r="O23" s="11">
        <f t="shared" si="5"/>
        <v>409.35107213794203</v>
      </c>
      <c r="P23" s="39">
        <v>0</v>
      </c>
      <c r="Q23" s="39">
        <v>0</v>
      </c>
      <c r="R23" s="39">
        <v>0</v>
      </c>
      <c r="S23" s="31">
        <f t="shared" si="6"/>
        <v>0</v>
      </c>
      <c r="T23" s="34">
        <f t="shared" si="7"/>
        <v>-409.35107213794203</v>
      </c>
    </row>
    <row r="24" spans="1:20" x14ac:dyDescent="0.2">
      <c r="A24" s="14" t="s">
        <v>19</v>
      </c>
      <c r="B24" s="15" t="s">
        <v>29</v>
      </c>
      <c r="C24" s="39">
        <v>1148</v>
      </c>
      <c r="D24" s="39">
        <v>0</v>
      </c>
      <c r="E24" s="39">
        <v>0</v>
      </c>
      <c r="F24" s="31">
        <f t="shared" si="1"/>
        <v>1148</v>
      </c>
      <c r="G24" s="2">
        <v>1015</v>
      </c>
      <c r="H24" s="2">
        <v>1160</v>
      </c>
      <c r="I24" s="10">
        <f t="shared" si="2"/>
        <v>2175</v>
      </c>
      <c r="J24" s="8">
        <f t="shared" si="3"/>
        <v>1.6831369028733274</v>
      </c>
      <c r="K24" s="10">
        <v>0</v>
      </c>
      <c r="L24" s="8">
        <f t="shared" si="8"/>
        <v>0</v>
      </c>
      <c r="M24" s="19">
        <f t="shared" si="4"/>
        <v>507.83606633494037</v>
      </c>
      <c r="N24" s="19">
        <f t="shared" si="9"/>
        <v>0</v>
      </c>
      <c r="O24" s="11">
        <f t="shared" si="5"/>
        <v>507.83606633494037</v>
      </c>
      <c r="P24" s="39">
        <v>0</v>
      </c>
      <c r="Q24" s="39">
        <v>0</v>
      </c>
      <c r="R24" s="39">
        <v>0</v>
      </c>
      <c r="S24" s="31">
        <f t="shared" si="6"/>
        <v>0</v>
      </c>
      <c r="T24" s="34">
        <f t="shared" si="7"/>
        <v>-507.83606633494037</v>
      </c>
    </row>
    <row r="25" spans="1:20" x14ac:dyDescent="0.2">
      <c r="A25" s="14" t="s">
        <v>21</v>
      </c>
      <c r="B25" s="15" t="s">
        <v>30</v>
      </c>
      <c r="C25" s="39">
        <v>0</v>
      </c>
      <c r="D25" s="39">
        <v>0</v>
      </c>
      <c r="E25" s="39">
        <v>0</v>
      </c>
      <c r="F25" s="31">
        <f t="shared" si="1"/>
        <v>0</v>
      </c>
      <c r="G25" s="2">
        <v>0</v>
      </c>
      <c r="H25" s="2">
        <v>0</v>
      </c>
      <c r="I25" s="10">
        <f t="shared" si="2"/>
        <v>0</v>
      </c>
      <c r="J25" s="8">
        <f t="shared" si="3"/>
        <v>0</v>
      </c>
      <c r="K25" s="10">
        <v>638</v>
      </c>
      <c r="L25" s="8">
        <f t="shared" si="8"/>
        <v>0.39232807974467926</v>
      </c>
      <c r="M25" s="19">
        <f t="shared" si="4"/>
        <v>0</v>
      </c>
      <c r="N25" s="19">
        <f t="shared" si="9"/>
        <v>76.119494032062676</v>
      </c>
      <c r="O25" s="11">
        <f t="shared" si="5"/>
        <v>76.119494032062676</v>
      </c>
      <c r="P25" s="39">
        <v>0</v>
      </c>
      <c r="Q25" s="39">
        <v>0</v>
      </c>
      <c r="R25" s="39">
        <v>0</v>
      </c>
      <c r="S25" s="31">
        <f t="shared" si="6"/>
        <v>0</v>
      </c>
      <c r="T25" s="34">
        <f t="shared" si="7"/>
        <v>-76.119494032062676</v>
      </c>
    </row>
    <row r="26" spans="1:20" x14ac:dyDescent="0.2">
      <c r="A26" s="14" t="s">
        <v>21</v>
      </c>
      <c r="B26" s="15" t="s">
        <v>31</v>
      </c>
      <c r="C26" s="39">
        <v>1036</v>
      </c>
      <c r="D26" s="39">
        <v>0</v>
      </c>
      <c r="E26" s="39">
        <v>0</v>
      </c>
      <c r="F26" s="31">
        <f t="shared" si="1"/>
        <v>1036</v>
      </c>
      <c r="G26" s="2">
        <v>1040</v>
      </c>
      <c r="H26" s="2">
        <v>1015</v>
      </c>
      <c r="I26" s="10">
        <f t="shared" si="2"/>
        <v>2055</v>
      </c>
      <c r="J26" s="8">
        <f t="shared" si="3"/>
        <v>1.5902741771975577</v>
      </c>
      <c r="K26" s="10">
        <v>0</v>
      </c>
      <c r="L26" s="8">
        <f t="shared" si="8"/>
        <v>0</v>
      </c>
      <c r="M26" s="19">
        <f t="shared" si="4"/>
        <v>479.81752474404715</v>
      </c>
      <c r="N26" s="19">
        <f t="shared" si="9"/>
        <v>0</v>
      </c>
      <c r="O26" s="11">
        <f t="shared" si="5"/>
        <v>479.81752474404715</v>
      </c>
      <c r="P26" s="39">
        <v>0</v>
      </c>
      <c r="Q26" s="39">
        <v>0</v>
      </c>
      <c r="R26" s="39">
        <v>0</v>
      </c>
      <c r="S26" s="31">
        <f t="shared" si="6"/>
        <v>0</v>
      </c>
      <c r="T26" s="34">
        <f t="shared" si="7"/>
        <v>-479.81752474404715</v>
      </c>
    </row>
    <row r="27" spans="1:20" x14ac:dyDescent="0.2">
      <c r="A27" s="14" t="s">
        <v>22</v>
      </c>
      <c r="B27" s="15" t="s">
        <v>32</v>
      </c>
      <c r="C27" s="39">
        <v>0</v>
      </c>
      <c r="D27" s="39">
        <v>0</v>
      </c>
      <c r="E27" s="39">
        <v>0</v>
      </c>
      <c r="F27" s="31">
        <f t="shared" si="1"/>
        <v>0</v>
      </c>
      <c r="G27" s="2">
        <v>0</v>
      </c>
      <c r="H27" s="2">
        <v>0</v>
      </c>
      <c r="I27" s="10">
        <f t="shared" si="2"/>
        <v>0</v>
      </c>
      <c r="J27" s="8">
        <f t="shared" si="3"/>
        <v>0</v>
      </c>
      <c r="K27" s="10">
        <v>4121</v>
      </c>
      <c r="L27" s="8">
        <f t="shared" si="8"/>
        <v>2.5341442266893783</v>
      </c>
      <c r="M27" s="19">
        <f t="shared" si="4"/>
        <v>0</v>
      </c>
      <c r="N27" s="19">
        <f t="shared" si="9"/>
        <v>491.67466286227324</v>
      </c>
      <c r="O27" s="11">
        <f t="shared" si="5"/>
        <v>491.67466286227324</v>
      </c>
      <c r="P27" s="39">
        <v>0</v>
      </c>
      <c r="Q27" s="39">
        <v>0</v>
      </c>
      <c r="R27" s="39">
        <v>0</v>
      </c>
      <c r="S27" s="31">
        <f t="shared" si="6"/>
        <v>0</v>
      </c>
      <c r="T27" s="34">
        <f t="shared" si="7"/>
        <v>-491.67466286227324</v>
      </c>
    </row>
    <row r="28" spans="1:20" x14ac:dyDescent="0.2">
      <c r="A28" s="14" t="s">
        <v>22</v>
      </c>
      <c r="B28" s="15" t="s">
        <v>33</v>
      </c>
      <c r="C28" s="39">
        <v>2568</v>
      </c>
      <c r="D28" s="39">
        <v>2688</v>
      </c>
      <c r="E28" s="39">
        <v>0</v>
      </c>
      <c r="F28" s="31">
        <f t="shared" si="1"/>
        <v>5256</v>
      </c>
      <c r="G28" s="2">
        <v>6913</v>
      </c>
      <c r="H28" s="2">
        <v>0</v>
      </c>
      <c r="I28" s="10">
        <f t="shared" si="2"/>
        <v>6913</v>
      </c>
      <c r="J28" s="8">
        <f t="shared" si="3"/>
        <v>5.3496668549716384</v>
      </c>
      <c r="K28" s="10">
        <v>0</v>
      </c>
      <c r="L28" s="8">
        <f t="shared" si="8"/>
        <v>0</v>
      </c>
      <c r="M28" s="19">
        <f t="shared" si="4"/>
        <v>1614.1014834820428</v>
      </c>
      <c r="N28" s="19">
        <f t="shared" si="9"/>
        <v>0</v>
      </c>
      <c r="O28" s="11">
        <f t="shared" si="5"/>
        <v>1614.1014834820428</v>
      </c>
      <c r="P28" s="39">
        <v>0</v>
      </c>
      <c r="Q28" s="39">
        <v>2688</v>
      </c>
      <c r="R28" s="39">
        <v>0</v>
      </c>
      <c r="S28" s="31">
        <f t="shared" si="6"/>
        <v>2688</v>
      </c>
      <c r="T28" s="34">
        <f t="shared" si="7"/>
        <v>1073.8985165179572</v>
      </c>
    </row>
    <row r="29" spans="1:20" x14ac:dyDescent="0.2">
      <c r="A29" s="14" t="s">
        <v>22</v>
      </c>
      <c r="B29" s="15" t="s">
        <v>34</v>
      </c>
      <c r="C29" s="39">
        <v>0</v>
      </c>
      <c r="D29" s="39">
        <v>0</v>
      </c>
      <c r="E29" s="39">
        <v>968</v>
      </c>
      <c r="F29" s="31">
        <f t="shared" si="1"/>
        <v>968</v>
      </c>
      <c r="G29" s="2">
        <v>0</v>
      </c>
      <c r="H29" s="2">
        <v>0</v>
      </c>
      <c r="I29" s="10">
        <f t="shared" si="2"/>
        <v>0</v>
      </c>
      <c r="J29" s="8">
        <f t="shared" si="3"/>
        <v>0</v>
      </c>
      <c r="K29" s="10">
        <v>0</v>
      </c>
      <c r="L29" s="8">
        <f t="shared" si="8"/>
        <v>0</v>
      </c>
      <c r="M29" s="19">
        <f t="shared" si="4"/>
        <v>0</v>
      </c>
      <c r="N29" s="19">
        <f t="shared" si="9"/>
        <v>0</v>
      </c>
      <c r="O29" s="11">
        <f t="shared" si="5"/>
        <v>0</v>
      </c>
      <c r="P29" s="39">
        <v>0</v>
      </c>
      <c r="Q29" s="39">
        <v>0</v>
      </c>
      <c r="R29" s="39">
        <v>0</v>
      </c>
      <c r="S29" s="31">
        <f t="shared" si="6"/>
        <v>0</v>
      </c>
      <c r="T29" s="34">
        <f t="shared" si="7"/>
        <v>0</v>
      </c>
    </row>
    <row r="30" spans="1:20" x14ac:dyDescent="0.2">
      <c r="A30" s="14" t="s">
        <v>24</v>
      </c>
      <c r="B30" s="15" t="s">
        <v>35</v>
      </c>
      <c r="C30" s="39">
        <v>0</v>
      </c>
      <c r="D30" s="39">
        <v>0</v>
      </c>
      <c r="E30" s="39">
        <v>0</v>
      </c>
      <c r="F30" s="31">
        <f t="shared" si="1"/>
        <v>0</v>
      </c>
      <c r="G30" s="2">
        <v>0</v>
      </c>
      <c r="H30" s="2">
        <v>0</v>
      </c>
      <c r="I30" s="10">
        <f t="shared" si="2"/>
        <v>0</v>
      </c>
      <c r="J30" s="8">
        <f t="shared" si="3"/>
        <v>0</v>
      </c>
      <c r="K30" s="10">
        <v>2444</v>
      </c>
      <c r="L30" s="8">
        <f t="shared" si="8"/>
        <v>1.5028994151974862</v>
      </c>
      <c r="M30" s="19">
        <f t="shared" si="4"/>
        <v>0</v>
      </c>
      <c r="N30" s="19">
        <f t="shared" si="9"/>
        <v>291.59254453661629</v>
      </c>
      <c r="O30" s="11">
        <f t="shared" si="5"/>
        <v>291.59254453661629</v>
      </c>
      <c r="P30" s="39">
        <v>0</v>
      </c>
      <c r="Q30" s="39">
        <v>0</v>
      </c>
      <c r="R30" s="39">
        <v>0</v>
      </c>
      <c r="S30" s="31">
        <f t="shared" si="6"/>
        <v>0</v>
      </c>
      <c r="T30" s="34">
        <f t="shared" si="7"/>
        <v>-291.59254453661629</v>
      </c>
    </row>
    <row r="31" spans="1:20" x14ac:dyDescent="0.2">
      <c r="A31" s="14" t="s">
        <v>24</v>
      </c>
      <c r="B31" s="15" t="s">
        <v>36</v>
      </c>
      <c r="C31" s="39">
        <v>0</v>
      </c>
      <c r="D31" s="39">
        <v>0</v>
      </c>
      <c r="E31" s="39">
        <v>0</v>
      </c>
      <c r="F31" s="31">
        <f t="shared" si="1"/>
        <v>0</v>
      </c>
      <c r="G31" s="2">
        <v>0</v>
      </c>
      <c r="H31" s="2">
        <v>0</v>
      </c>
      <c r="I31" s="10">
        <f t="shared" si="2"/>
        <v>0</v>
      </c>
      <c r="J31" s="8">
        <f t="shared" si="3"/>
        <v>0</v>
      </c>
      <c r="K31" s="10">
        <v>2444</v>
      </c>
      <c r="L31" s="8">
        <f t="shared" si="8"/>
        <v>1.5028994151974862</v>
      </c>
      <c r="M31" s="19">
        <f t="shared" si="4"/>
        <v>0</v>
      </c>
      <c r="N31" s="19">
        <f t="shared" si="9"/>
        <v>291.59254453661629</v>
      </c>
      <c r="O31" s="11">
        <f t="shared" si="5"/>
        <v>291.59254453661629</v>
      </c>
      <c r="P31" s="39">
        <v>0</v>
      </c>
      <c r="Q31" s="39">
        <v>0</v>
      </c>
      <c r="R31" s="39">
        <v>0</v>
      </c>
      <c r="S31" s="31">
        <f t="shared" si="6"/>
        <v>0</v>
      </c>
      <c r="T31" s="34">
        <f t="shared" si="7"/>
        <v>-291.59254453661629</v>
      </c>
    </row>
    <row r="32" spans="1:20" x14ac:dyDescent="0.2">
      <c r="A32" s="14" t="s">
        <v>24</v>
      </c>
      <c r="B32" s="15" t="s">
        <v>37</v>
      </c>
      <c r="C32" s="39">
        <v>0</v>
      </c>
      <c r="D32" s="39">
        <v>0</v>
      </c>
      <c r="E32" s="39">
        <v>0</v>
      </c>
      <c r="F32" s="31">
        <f t="shared" si="1"/>
        <v>0</v>
      </c>
      <c r="G32" s="2">
        <v>0</v>
      </c>
      <c r="H32" s="2">
        <v>4800</v>
      </c>
      <c r="I32" s="10">
        <f t="shared" si="2"/>
        <v>4800</v>
      </c>
      <c r="J32" s="8">
        <f t="shared" si="3"/>
        <v>3.7145090270307919</v>
      </c>
      <c r="K32" s="10">
        <v>0</v>
      </c>
      <c r="L32" s="8">
        <f t="shared" si="8"/>
        <v>0</v>
      </c>
      <c r="M32" s="19">
        <f t="shared" si="4"/>
        <v>1120.7416636357307</v>
      </c>
      <c r="N32" s="19">
        <f t="shared" si="9"/>
        <v>0</v>
      </c>
      <c r="O32" s="11">
        <f t="shared" si="5"/>
        <v>1120.7416636357307</v>
      </c>
      <c r="P32" s="39">
        <v>0</v>
      </c>
      <c r="Q32" s="39">
        <v>0</v>
      </c>
      <c r="R32" s="39">
        <v>0</v>
      </c>
      <c r="S32" s="31">
        <f t="shared" si="6"/>
        <v>0</v>
      </c>
      <c r="T32" s="34">
        <f t="shared" si="7"/>
        <v>-1120.7416636357307</v>
      </c>
    </row>
    <row r="33" spans="1:20" ht="17" thickBot="1" x14ac:dyDescent="0.25">
      <c r="A33" s="25" t="s">
        <v>25</v>
      </c>
      <c r="B33" s="20" t="s">
        <v>25</v>
      </c>
      <c r="C33" s="40">
        <v>0</v>
      </c>
      <c r="D33" s="41">
        <v>0</v>
      </c>
      <c r="E33" s="41">
        <v>0</v>
      </c>
      <c r="F33" s="31">
        <f t="shared" si="1"/>
        <v>0</v>
      </c>
      <c r="G33" s="2">
        <v>1440</v>
      </c>
      <c r="H33" s="2">
        <v>0</v>
      </c>
      <c r="I33" s="22">
        <f t="shared" si="2"/>
        <v>1440</v>
      </c>
      <c r="J33" s="23">
        <f t="shared" si="3"/>
        <v>1.1143527081092375</v>
      </c>
      <c r="K33" s="10">
        <v>0</v>
      </c>
      <c r="L33" s="8">
        <f t="shared" si="8"/>
        <v>0</v>
      </c>
      <c r="M33" s="24">
        <f t="shared" si="4"/>
        <v>336.22249909071917</v>
      </c>
      <c r="N33" s="19">
        <f t="shared" si="9"/>
        <v>0</v>
      </c>
      <c r="O33" s="11">
        <f t="shared" si="5"/>
        <v>336.22249909071917</v>
      </c>
      <c r="P33" s="39">
        <v>0</v>
      </c>
      <c r="Q33" s="39">
        <v>0</v>
      </c>
      <c r="R33" s="39">
        <v>0</v>
      </c>
      <c r="S33" s="31">
        <f t="shared" si="6"/>
        <v>0</v>
      </c>
      <c r="T33" s="34">
        <f t="shared" si="7"/>
        <v>-336.22249909071917</v>
      </c>
    </row>
    <row r="34" spans="1:20" ht="17" thickTop="1" x14ac:dyDescent="0.2">
      <c r="A34" s="53" t="s">
        <v>27</v>
      </c>
      <c r="B34" s="54"/>
      <c r="C34" s="42">
        <f t="shared" ref="C34" si="10">SUM(C8:C33)</f>
        <v>9776</v>
      </c>
      <c r="D34" s="42">
        <f t="shared" ref="D34" si="11">SUM(D8:D33)</f>
        <v>3584</v>
      </c>
      <c r="E34" s="42">
        <f t="shared" ref="E34" si="12">SUM(E8:E33)</f>
        <v>1716</v>
      </c>
      <c r="F34" s="33">
        <f t="shared" si="1"/>
        <v>15076</v>
      </c>
      <c r="G34" s="29">
        <f>SUM(G8:G33)</f>
        <v>11224</v>
      </c>
      <c r="H34" s="29">
        <f t="shared" ref="H34:I34" si="13">SUM(H8:H33)</f>
        <v>14799</v>
      </c>
      <c r="I34" s="42">
        <f t="shared" si="13"/>
        <v>26023</v>
      </c>
      <c r="J34" s="29" t="s">
        <v>2</v>
      </c>
      <c r="K34" s="29">
        <f t="shared" ref="K34" si="14">SUM(K8:K33)</f>
        <v>27718</v>
      </c>
      <c r="L34" s="29" t="s">
        <v>2</v>
      </c>
      <c r="M34" s="42">
        <f>SUM(M8:M33)</f>
        <v>6076.0542318317939</v>
      </c>
      <c r="N34" s="42">
        <f>SUM(N8:N33)</f>
        <v>3307.022156082623</v>
      </c>
      <c r="O34" s="33">
        <f t="shared" ref="O34:T34" si="15">SUM(O8:O33)</f>
        <v>9383.0763879144179</v>
      </c>
      <c r="P34" s="42">
        <f t="shared" si="15"/>
        <v>1480</v>
      </c>
      <c r="Q34" s="42">
        <f t="shared" si="15"/>
        <v>3584</v>
      </c>
      <c r="R34" s="42">
        <f t="shared" si="15"/>
        <v>0</v>
      </c>
      <c r="S34" s="33">
        <f t="shared" si="15"/>
        <v>5064</v>
      </c>
      <c r="T34" s="33">
        <f t="shared" si="15"/>
        <v>-4319.0763879144188</v>
      </c>
    </row>
    <row r="35" spans="1:20" x14ac:dyDescent="0.2">
      <c r="B35" s="1"/>
    </row>
  </sheetData>
  <mergeCells count="12">
    <mergeCell ref="T6:T7"/>
    <mergeCell ref="O6:O7"/>
    <mergeCell ref="P6:S6"/>
    <mergeCell ref="G6:I6"/>
    <mergeCell ref="G2:H2"/>
    <mergeCell ref="K6:K7"/>
    <mergeCell ref="A34:B34"/>
    <mergeCell ref="N6:N7"/>
    <mergeCell ref="L6:L7"/>
    <mergeCell ref="C6:F6"/>
    <mergeCell ref="J6:J7"/>
    <mergeCell ref="M6:M7"/>
  </mergeCells>
  <pageMargins left="0.7" right="0.7" top="0.75" bottom="0.75" header="0.3" footer="0.3"/>
  <pageSetup scale="35"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B9A7-3FA0-9B49-8AC3-5DEF099AB2A8}">
  <sheetPr>
    <pageSetUpPr fitToPage="1"/>
  </sheetPr>
  <dimension ref="A1:P35"/>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6" width="14" style="1" customWidth="1"/>
    <col min="7" max="8" width="17.83203125" style="1" customWidth="1"/>
    <col min="9" max="9" width="15.5" style="1" customWidth="1"/>
    <col min="10" max="10" width="21.5" style="1" customWidth="1"/>
    <col min="11" max="11" width="14.83203125" style="1" customWidth="1"/>
    <col min="12" max="15" width="14" style="1" customWidth="1"/>
    <col min="16" max="16" width="13.83203125" style="1" customWidth="1"/>
    <col min="17" max="34" width="11" style="1" customWidth="1"/>
    <col min="35" max="16384" width="11" style="1"/>
  </cols>
  <sheetData>
    <row r="1" spans="1:16" x14ac:dyDescent="0.2">
      <c r="A1" s="17" t="s">
        <v>0</v>
      </c>
      <c r="B1" s="1"/>
      <c r="G1" s="5"/>
      <c r="H1" s="5"/>
      <c r="I1" s="5"/>
      <c r="J1" s="5"/>
      <c r="K1" s="5"/>
    </row>
    <row r="2" spans="1:16" x14ac:dyDescent="0.2">
      <c r="A2" s="13" t="s">
        <v>108</v>
      </c>
      <c r="B2" s="12"/>
      <c r="G2" s="61" t="s">
        <v>47</v>
      </c>
      <c r="H2" s="61"/>
      <c r="I2" s="61"/>
      <c r="J2" s="5"/>
      <c r="K2" s="5"/>
    </row>
    <row r="3" spans="1:16" ht="30" customHeight="1" x14ac:dyDescent="0.2">
      <c r="A3" s="7"/>
      <c r="B3" s="1"/>
      <c r="G3" s="17" t="s">
        <v>105</v>
      </c>
      <c r="H3" s="17" t="s">
        <v>106</v>
      </c>
      <c r="I3" s="18" t="s">
        <v>44</v>
      </c>
      <c r="J3" s="17" t="s">
        <v>108</v>
      </c>
      <c r="K3" s="5"/>
    </row>
    <row r="4" spans="1:16" ht="30" x14ac:dyDescent="0.2">
      <c r="A4" s="7"/>
      <c r="B4" s="1"/>
      <c r="F4" s="17" t="s">
        <v>53</v>
      </c>
      <c r="G4" s="48">
        <v>741.88</v>
      </c>
      <c r="H4" s="48">
        <v>807.54</v>
      </c>
      <c r="I4" s="28">
        <f>SUM(G4:H4)</f>
        <v>1549.42</v>
      </c>
      <c r="J4" s="16">
        <v>350.29</v>
      </c>
      <c r="K4" s="5"/>
    </row>
    <row r="5" spans="1:16" x14ac:dyDescent="0.2">
      <c r="A5" s="7"/>
      <c r="B5" s="12"/>
      <c r="G5" s="5"/>
      <c r="H5" s="5"/>
      <c r="I5" s="5"/>
      <c r="J5" s="5"/>
      <c r="K5" s="5"/>
    </row>
    <row r="6" spans="1:16" s="4" customFormat="1" ht="45" customHeight="1" x14ac:dyDescent="0.2">
      <c r="A6" s="12"/>
      <c r="B6" s="7"/>
      <c r="C6" s="61" t="s">
        <v>55</v>
      </c>
      <c r="D6" s="61"/>
      <c r="E6" s="61"/>
      <c r="F6" s="61"/>
      <c r="G6" s="66" t="s">
        <v>107</v>
      </c>
      <c r="H6" s="67"/>
      <c r="I6" s="68"/>
      <c r="J6" s="59" t="s">
        <v>49</v>
      </c>
      <c r="K6" s="59" t="s">
        <v>161</v>
      </c>
      <c r="L6" s="61" t="s">
        <v>52</v>
      </c>
      <c r="M6" s="61"/>
      <c r="N6" s="61"/>
      <c r="O6" s="61"/>
      <c r="P6" s="62" t="s">
        <v>54</v>
      </c>
    </row>
    <row r="7" spans="1:16" ht="61" customHeight="1" x14ac:dyDescent="0.2">
      <c r="A7" s="17" t="s">
        <v>48</v>
      </c>
      <c r="B7" s="17" t="s">
        <v>46</v>
      </c>
      <c r="C7" s="38" t="s">
        <v>103</v>
      </c>
      <c r="D7" s="38" t="s">
        <v>85</v>
      </c>
      <c r="E7" s="38" t="s">
        <v>104</v>
      </c>
      <c r="F7" s="38" t="s">
        <v>1</v>
      </c>
      <c r="G7" s="17" t="s">
        <v>105</v>
      </c>
      <c r="H7" s="17" t="s">
        <v>106</v>
      </c>
      <c r="I7" s="17" t="s">
        <v>1</v>
      </c>
      <c r="J7" s="60"/>
      <c r="K7" s="60"/>
      <c r="L7" s="38" t="s">
        <v>103</v>
      </c>
      <c r="M7" s="38" t="s">
        <v>85</v>
      </c>
      <c r="N7" s="38" t="s">
        <v>104</v>
      </c>
      <c r="O7" s="38" t="s">
        <v>1</v>
      </c>
      <c r="P7" s="63"/>
    </row>
    <row r="8" spans="1:16" x14ac:dyDescent="0.2">
      <c r="A8" s="14" t="s">
        <v>3</v>
      </c>
      <c r="B8" s="15" t="s">
        <v>4</v>
      </c>
      <c r="C8" s="39">
        <v>0</v>
      </c>
      <c r="D8" s="39">
        <v>0</v>
      </c>
      <c r="E8" s="39">
        <v>0</v>
      </c>
      <c r="F8" s="31">
        <f t="shared" ref="F8:F34" si="0">SUM(C8:E8)</f>
        <v>0</v>
      </c>
      <c r="G8" s="43">
        <v>0</v>
      </c>
      <c r="H8" s="43">
        <v>0</v>
      </c>
      <c r="I8" s="10">
        <f>SUM(G8:H8)</f>
        <v>0</v>
      </c>
      <c r="J8" s="8">
        <f>I8/$I$4</f>
        <v>0</v>
      </c>
      <c r="K8" s="50">
        <f>J8*$J$4</f>
        <v>0</v>
      </c>
      <c r="L8" s="39">
        <v>0</v>
      </c>
      <c r="M8" s="39">
        <v>0</v>
      </c>
      <c r="N8" s="39">
        <v>0</v>
      </c>
      <c r="O8" s="31">
        <f t="shared" ref="O8:O33" si="1">SUM(L8:N8)</f>
        <v>0</v>
      </c>
      <c r="P8" s="34">
        <f t="shared" ref="P8:P33" si="2">O8-K8</f>
        <v>0</v>
      </c>
    </row>
    <row r="9" spans="1:16" x14ac:dyDescent="0.2">
      <c r="A9" s="14" t="s">
        <v>3</v>
      </c>
      <c r="B9" s="15" t="s">
        <v>6</v>
      </c>
      <c r="C9" s="39">
        <v>1032</v>
      </c>
      <c r="D9" s="39">
        <v>0</v>
      </c>
      <c r="E9" s="39">
        <v>0</v>
      </c>
      <c r="F9" s="31">
        <f t="shared" si="0"/>
        <v>1032</v>
      </c>
      <c r="G9" s="43">
        <v>1682</v>
      </c>
      <c r="H9" s="43">
        <v>0</v>
      </c>
      <c r="I9" s="10">
        <f t="shared" ref="I9:I33" si="3">SUM(G9:H9)</f>
        <v>1682</v>
      </c>
      <c r="J9" s="8">
        <f t="shared" ref="J9:J33" si="4">I9/$I$4</f>
        <v>1.0855675026784215</v>
      </c>
      <c r="K9" s="50">
        <f t="shared" ref="K9:K33" si="5">J9*$J$4</f>
        <v>380.26344051322428</v>
      </c>
      <c r="L9" s="39">
        <v>1032</v>
      </c>
      <c r="M9" s="39">
        <v>0</v>
      </c>
      <c r="N9" s="39">
        <v>0</v>
      </c>
      <c r="O9" s="31">
        <f t="shared" si="1"/>
        <v>1032</v>
      </c>
      <c r="P9" s="34">
        <f t="shared" si="2"/>
        <v>651.73655948677572</v>
      </c>
    </row>
    <row r="10" spans="1:16" x14ac:dyDescent="0.2">
      <c r="A10" s="14" t="s">
        <v>3</v>
      </c>
      <c r="B10" s="15" t="s">
        <v>8</v>
      </c>
      <c r="C10" s="39">
        <v>0</v>
      </c>
      <c r="D10" s="39">
        <v>2016</v>
      </c>
      <c r="E10" s="39">
        <v>0</v>
      </c>
      <c r="F10" s="31">
        <f t="shared" si="0"/>
        <v>2016</v>
      </c>
      <c r="G10" s="43">
        <v>0</v>
      </c>
      <c r="H10" s="43">
        <v>0</v>
      </c>
      <c r="I10" s="10">
        <f t="shared" si="3"/>
        <v>0</v>
      </c>
      <c r="J10" s="8">
        <f t="shared" si="4"/>
        <v>0</v>
      </c>
      <c r="K10" s="50">
        <f t="shared" si="5"/>
        <v>0</v>
      </c>
      <c r="L10" s="39">
        <v>0</v>
      </c>
      <c r="M10" s="39">
        <v>0</v>
      </c>
      <c r="N10" s="39">
        <v>0</v>
      </c>
      <c r="O10" s="31">
        <f t="shared" si="1"/>
        <v>0</v>
      </c>
      <c r="P10" s="34">
        <f t="shared" si="2"/>
        <v>0</v>
      </c>
    </row>
    <row r="11" spans="1:16" x14ac:dyDescent="0.2">
      <c r="A11" s="14" t="s">
        <v>5</v>
      </c>
      <c r="B11" s="15" t="s">
        <v>5</v>
      </c>
      <c r="C11" s="39">
        <v>0</v>
      </c>
      <c r="D11" s="39">
        <v>0</v>
      </c>
      <c r="E11" s="39">
        <v>0</v>
      </c>
      <c r="F11" s="31">
        <f t="shared" si="0"/>
        <v>0</v>
      </c>
      <c r="G11" s="43">
        <v>0</v>
      </c>
      <c r="H11" s="43">
        <v>0</v>
      </c>
      <c r="I11" s="10">
        <f t="shared" si="3"/>
        <v>0</v>
      </c>
      <c r="J11" s="8">
        <f t="shared" si="4"/>
        <v>0</v>
      </c>
      <c r="K11" s="50">
        <f t="shared" si="5"/>
        <v>0</v>
      </c>
      <c r="L11" s="39">
        <v>0</v>
      </c>
      <c r="M11" s="39">
        <v>0</v>
      </c>
      <c r="N11" s="39">
        <v>0</v>
      </c>
      <c r="O11" s="31">
        <f t="shared" si="1"/>
        <v>0</v>
      </c>
      <c r="P11" s="34">
        <f t="shared" si="2"/>
        <v>0</v>
      </c>
    </row>
    <row r="12" spans="1:16" x14ac:dyDescent="0.2">
      <c r="A12" s="14" t="s">
        <v>7</v>
      </c>
      <c r="B12" s="15" t="s">
        <v>11</v>
      </c>
      <c r="C12" s="39">
        <v>0</v>
      </c>
      <c r="D12" s="39">
        <v>0</v>
      </c>
      <c r="E12" s="39">
        <v>0</v>
      </c>
      <c r="F12" s="31">
        <f t="shared" si="0"/>
        <v>0</v>
      </c>
      <c r="G12" s="43">
        <v>0</v>
      </c>
      <c r="H12" s="43">
        <v>0</v>
      </c>
      <c r="I12" s="10">
        <f t="shared" si="3"/>
        <v>0</v>
      </c>
      <c r="J12" s="8">
        <f t="shared" si="4"/>
        <v>0</v>
      </c>
      <c r="K12" s="50">
        <f t="shared" si="5"/>
        <v>0</v>
      </c>
      <c r="L12" s="39">
        <v>0</v>
      </c>
      <c r="M12" s="39">
        <v>0</v>
      </c>
      <c r="N12" s="39">
        <v>0</v>
      </c>
      <c r="O12" s="31">
        <f t="shared" si="1"/>
        <v>0</v>
      </c>
      <c r="P12" s="34">
        <f t="shared" si="2"/>
        <v>0</v>
      </c>
    </row>
    <row r="13" spans="1:16" x14ac:dyDescent="0.2">
      <c r="A13" s="14" t="s">
        <v>7</v>
      </c>
      <c r="B13" s="15" t="s">
        <v>13</v>
      </c>
      <c r="C13" s="39">
        <v>1856</v>
      </c>
      <c r="D13" s="39">
        <v>0</v>
      </c>
      <c r="E13" s="39">
        <v>0</v>
      </c>
      <c r="F13" s="31">
        <f t="shared" si="0"/>
        <v>1856</v>
      </c>
      <c r="G13" s="43">
        <v>4531</v>
      </c>
      <c r="H13" s="43">
        <v>0</v>
      </c>
      <c r="I13" s="10">
        <f t="shared" si="3"/>
        <v>4531</v>
      </c>
      <c r="J13" s="8">
        <f t="shared" si="4"/>
        <v>2.9243200681545352</v>
      </c>
      <c r="K13" s="50">
        <f t="shared" si="5"/>
        <v>1024.3600766738523</v>
      </c>
      <c r="L13" s="39">
        <v>1856</v>
      </c>
      <c r="M13" s="39">
        <v>0</v>
      </c>
      <c r="N13" s="39">
        <v>0</v>
      </c>
      <c r="O13" s="31">
        <f t="shared" si="1"/>
        <v>1856</v>
      </c>
      <c r="P13" s="34">
        <f t="shared" si="2"/>
        <v>831.63992332614771</v>
      </c>
    </row>
    <row r="14" spans="1:16" x14ac:dyDescent="0.2">
      <c r="A14" s="14" t="s">
        <v>7</v>
      </c>
      <c r="B14" s="15" t="s">
        <v>15</v>
      </c>
      <c r="C14" s="39">
        <v>0</v>
      </c>
      <c r="D14" s="39">
        <v>2400</v>
      </c>
      <c r="E14" s="39">
        <v>0</v>
      </c>
      <c r="F14" s="31">
        <f t="shared" si="0"/>
        <v>2400</v>
      </c>
      <c r="G14" s="43">
        <v>0</v>
      </c>
      <c r="H14" s="43">
        <v>0</v>
      </c>
      <c r="I14" s="10">
        <f t="shared" si="3"/>
        <v>0</v>
      </c>
      <c r="J14" s="8">
        <f t="shared" si="4"/>
        <v>0</v>
      </c>
      <c r="K14" s="50">
        <f t="shared" si="5"/>
        <v>0</v>
      </c>
      <c r="L14" s="39">
        <v>0</v>
      </c>
      <c r="M14" s="39">
        <v>0</v>
      </c>
      <c r="N14" s="39">
        <v>0</v>
      </c>
      <c r="O14" s="31">
        <f t="shared" si="1"/>
        <v>0</v>
      </c>
      <c r="P14" s="34">
        <f t="shared" si="2"/>
        <v>0</v>
      </c>
    </row>
    <row r="15" spans="1:16" ht="30" x14ac:dyDescent="0.2">
      <c r="A15" s="14" t="s">
        <v>9</v>
      </c>
      <c r="B15" s="15" t="s">
        <v>9</v>
      </c>
      <c r="C15" s="39">
        <v>391</v>
      </c>
      <c r="D15" s="39">
        <v>0</v>
      </c>
      <c r="E15" s="39">
        <v>0</v>
      </c>
      <c r="F15" s="31">
        <f t="shared" si="0"/>
        <v>391</v>
      </c>
      <c r="G15" s="43">
        <v>1221</v>
      </c>
      <c r="H15" s="43">
        <v>0</v>
      </c>
      <c r="I15" s="10">
        <f t="shared" si="3"/>
        <v>1221</v>
      </c>
      <c r="J15" s="8">
        <f t="shared" si="4"/>
        <v>0.78803681377547719</v>
      </c>
      <c r="K15" s="50">
        <f t="shared" si="5"/>
        <v>276.04141549741195</v>
      </c>
      <c r="L15" s="39">
        <v>0</v>
      </c>
      <c r="M15" s="39">
        <v>0</v>
      </c>
      <c r="N15" s="39">
        <v>0</v>
      </c>
      <c r="O15" s="31">
        <f t="shared" si="1"/>
        <v>0</v>
      </c>
      <c r="P15" s="34">
        <f t="shared" si="2"/>
        <v>-276.04141549741195</v>
      </c>
    </row>
    <row r="16" spans="1:16" ht="30" x14ac:dyDescent="0.2">
      <c r="A16" s="14" t="s">
        <v>10</v>
      </c>
      <c r="B16" s="15" t="s">
        <v>10</v>
      </c>
      <c r="C16" s="39">
        <v>3432</v>
      </c>
      <c r="D16" s="39">
        <v>1248</v>
      </c>
      <c r="E16" s="39">
        <v>0</v>
      </c>
      <c r="F16" s="31">
        <f t="shared" si="0"/>
        <v>4680</v>
      </c>
      <c r="G16" s="43">
        <v>0</v>
      </c>
      <c r="H16" s="43">
        <v>2494</v>
      </c>
      <c r="I16" s="10">
        <f t="shared" si="3"/>
        <v>2494</v>
      </c>
      <c r="J16" s="8">
        <f t="shared" si="4"/>
        <v>1.6096345729369699</v>
      </c>
      <c r="K16" s="50">
        <f t="shared" si="5"/>
        <v>563.83889455409121</v>
      </c>
      <c r="L16" s="39">
        <v>2376</v>
      </c>
      <c r="M16" s="39">
        <v>0</v>
      </c>
      <c r="N16" s="39">
        <v>0</v>
      </c>
      <c r="O16" s="31">
        <f t="shared" si="1"/>
        <v>2376</v>
      </c>
      <c r="P16" s="34">
        <f t="shared" si="2"/>
        <v>1812.1611054459088</v>
      </c>
    </row>
    <row r="17" spans="1:16" ht="30" x14ac:dyDescent="0.2">
      <c r="A17" s="14" t="s">
        <v>12</v>
      </c>
      <c r="B17" s="15" t="s">
        <v>12</v>
      </c>
      <c r="C17" s="39">
        <v>0</v>
      </c>
      <c r="D17" s="39">
        <v>0</v>
      </c>
      <c r="E17" s="39">
        <v>0</v>
      </c>
      <c r="F17" s="31">
        <f t="shared" si="0"/>
        <v>0</v>
      </c>
      <c r="G17" s="43">
        <v>0</v>
      </c>
      <c r="H17" s="43">
        <v>0</v>
      </c>
      <c r="I17" s="10">
        <f t="shared" si="3"/>
        <v>0</v>
      </c>
      <c r="J17" s="8">
        <f t="shared" si="4"/>
        <v>0</v>
      </c>
      <c r="K17" s="50">
        <f t="shared" si="5"/>
        <v>0</v>
      </c>
      <c r="L17" s="39">
        <v>0</v>
      </c>
      <c r="M17" s="39">
        <v>0</v>
      </c>
      <c r="N17" s="39">
        <v>0</v>
      </c>
      <c r="O17" s="31">
        <f t="shared" si="1"/>
        <v>0</v>
      </c>
      <c r="P17" s="34">
        <f t="shared" si="2"/>
        <v>0</v>
      </c>
    </row>
    <row r="18" spans="1:16" ht="30" x14ac:dyDescent="0.2">
      <c r="A18" s="14" t="s">
        <v>14</v>
      </c>
      <c r="B18" s="15" t="s">
        <v>14</v>
      </c>
      <c r="C18" s="39">
        <v>1645</v>
      </c>
      <c r="D18" s="39">
        <v>0</v>
      </c>
      <c r="E18" s="39">
        <v>0</v>
      </c>
      <c r="F18" s="31">
        <f t="shared" si="0"/>
        <v>1645</v>
      </c>
      <c r="G18" s="43">
        <v>0</v>
      </c>
      <c r="H18" s="43">
        <v>0</v>
      </c>
      <c r="I18" s="10">
        <f t="shared" si="3"/>
        <v>0</v>
      </c>
      <c r="J18" s="8">
        <f t="shared" si="4"/>
        <v>0</v>
      </c>
      <c r="K18" s="50">
        <f t="shared" si="5"/>
        <v>0</v>
      </c>
      <c r="L18" s="39">
        <v>0</v>
      </c>
      <c r="M18" s="39">
        <v>0</v>
      </c>
      <c r="N18" s="39">
        <v>0</v>
      </c>
      <c r="O18" s="31">
        <f t="shared" si="1"/>
        <v>0</v>
      </c>
      <c r="P18" s="34">
        <f t="shared" si="2"/>
        <v>0</v>
      </c>
    </row>
    <row r="19" spans="1:16" x14ac:dyDescent="0.2">
      <c r="A19" s="14" t="s">
        <v>16</v>
      </c>
      <c r="B19" s="15" t="s">
        <v>20</v>
      </c>
      <c r="C19" s="39">
        <v>0</v>
      </c>
      <c r="D19" s="39">
        <v>0</v>
      </c>
      <c r="E19" s="39">
        <v>0</v>
      </c>
      <c r="F19" s="31">
        <f t="shared" si="0"/>
        <v>0</v>
      </c>
      <c r="G19" s="43">
        <v>0</v>
      </c>
      <c r="H19" s="43">
        <v>1024</v>
      </c>
      <c r="I19" s="10">
        <f t="shared" si="3"/>
        <v>1024</v>
      </c>
      <c r="J19" s="8">
        <f t="shared" si="4"/>
        <v>0.66089246298614968</v>
      </c>
      <c r="K19" s="50">
        <f t="shared" si="5"/>
        <v>231.50402085941838</v>
      </c>
      <c r="L19" s="39">
        <v>0</v>
      </c>
      <c r="M19" s="39">
        <v>0</v>
      </c>
      <c r="N19" s="39">
        <v>0</v>
      </c>
      <c r="O19" s="31">
        <f t="shared" si="1"/>
        <v>0</v>
      </c>
      <c r="P19" s="34">
        <f t="shared" si="2"/>
        <v>-231.50402085941838</v>
      </c>
    </row>
    <row r="20" spans="1:16" ht="32" customHeight="1" x14ac:dyDescent="0.2">
      <c r="A20" s="14" t="s">
        <v>16</v>
      </c>
      <c r="B20" s="15" t="s">
        <v>23</v>
      </c>
      <c r="C20" s="39">
        <v>2484</v>
      </c>
      <c r="D20" s="39">
        <v>0</v>
      </c>
      <c r="E20" s="39">
        <v>0</v>
      </c>
      <c r="F20" s="31">
        <f t="shared" si="0"/>
        <v>2484</v>
      </c>
      <c r="G20" s="43">
        <v>2520</v>
      </c>
      <c r="H20" s="43">
        <v>0</v>
      </c>
      <c r="I20" s="10">
        <f t="shared" si="3"/>
        <v>2520</v>
      </c>
      <c r="J20" s="8">
        <f t="shared" si="4"/>
        <v>1.6264150456299775</v>
      </c>
      <c r="K20" s="50">
        <f t="shared" si="5"/>
        <v>569.71692633372481</v>
      </c>
      <c r="L20" s="39">
        <v>0</v>
      </c>
      <c r="M20" s="39">
        <v>0</v>
      </c>
      <c r="N20" s="39">
        <v>0</v>
      </c>
      <c r="O20" s="31">
        <f t="shared" si="1"/>
        <v>0</v>
      </c>
      <c r="P20" s="34">
        <f t="shared" si="2"/>
        <v>-569.71692633372481</v>
      </c>
    </row>
    <row r="21" spans="1:16" x14ac:dyDescent="0.2">
      <c r="A21" s="14" t="s">
        <v>17</v>
      </c>
      <c r="B21" s="15" t="s">
        <v>17</v>
      </c>
      <c r="C21" s="39">
        <v>792</v>
      </c>
      <c r="D21" s="39">
        <v>0</v>
      </c>
      <c r="E21" s="39">
        <v>0</v>
      </c>
      <c r="F21" s="31">
        <f t="shared" si="0"/>
        <v>792</v>
      </c>
      <c r="G21" s="43">
        <v>0</v>
      </c>
      <c r="H21" s="43">
        <v>0</v>
      </c>
      <c r="I21" s="10">
        <f t="shared" si="3"/>
        <v>0</v>
      </c>
      <c r="J21" s="8">
        <f t="shared" si="4"/>
        <v>0</v>
      </c>
      <c r="K21" s="50">
        <f t="shared" si="5"/>
        <v>0</v>
      </c>
      <c r="L21" s="39">
        <v>0</v>
      </c>
      <c r="M21" s="39">
        <v>0</v>
      </c>
      <c r="N21" s="39">
        <v>0</v>
      </c>
      <c r="O21" s="31">
        <f t="shared" si="1"/>
        <v>0</v>
      </c>
      <c r="P21" s="34">
        <f t="shared" si="2"/>
        <v>0</v>
      </c>
    </row>
    <row r="22" spans="1:16" ht="30" x14ac:dyDescent="0.2">
      <c r="A22" s="14" t="s">
        <v>18</v>
      </c>
      <c r="B22" s="15" t="s">
        <v>26</v>
      </c>
      <c r="C22" s="39">
        <v>0</v>
      </c>
      <c r="D22" s="39">
        <v>0</v>
      </c>
      <c r="E22" s="39">
        <v>0</v>
      </c>
      <c r="F22" s="31">
        <f t="shared" si="0"/>
        <v>0</v>
      </c>
      <c r="G22" s="43">
        <v>0</v>
      </c>
      <c r="H22" s="43">
        <v>0</v>
      </c>
      <c r="I22" s="10">
        <f t="shared" si="3"/>
        <v>0</v>
      </c>
      <c r="J22" s="8">
        <f t="shared" si="4"/>
        <v>0</v>
      </c>
      <c r="K22" s="50">
        <f t="shared" si="5"/>
        <v>0</v>
      </c>
      <c r="L22" s="39">
        <v>0</v>
      </c>
      <c r="M22" s="39">
        <v>0</v>
      </c>
      <c r="N22" s="39">
        <v>0</v>
      </c>
      <c r="O22" s="31">
        <f t="shared" si="1"/>
        <v>0</v>
      </c>
      <c r="P22" s="34">
        <f t="shared" si="2"/>
        <v>0</v>
      </c>
    </row>
    <row r="23" spans="1:16" x14ac:dyDescent="0.2">
      <c r="A23" s="14" t="s">
        <v>19</v>
      </c>
      <c r="B23" s="15" t="s">
        <v>28</v>
      </c>
      <c r="C23" s="39">
        <v>1218</v>
      </c>
      <c r="D23" s="39">
        <v>0</v>
      </c>
      <c r="E23" s="39">
        <v>0</v>
      </c>
      <c r="F23" s="31">
        <f t="shared" si="0"/>
        <v>1218</v>
      </c>
      <c r="G23" s="43">
        <v>2775</v>
      </c>
      <c r="H23" s="43">
        <v>0</v>
      </c>
      <c r="I23" s="10">
        <f t="shared" si="3"/>
        <v>2775</v>
      </c>
      <c r="J23" s="8">
        <f t="shared" si="4"/>
        <v>1.79099275858063</v>
      </c>
      <c r="K23" s="50">
        <f t="shared" si="5"/>
        <v>627.36685340320889</v>
      </c>
      <c r="L23" s="39">
        <v>0</v>
      </c>
      <c r="M23" s="39">
        <v>0</v>
      </c>
      <c r="N23" s="39">
        <v>0</v>
      </c>
      <c r="O23" s="31">
        <f t="shared" si="1"/>
        <v>0</v>
      </c>
      <c r="P23" s="34">
        <f t="shared" si="2"/>
        <v>-627.36685340320889</v>
      </c>
    </row>
    <row r="24" spans="1:16" x14ac:dyDescent="0.2">
      <c r="A24" s="14" t="s">
        <v>19</v>
      </c>
      <c r="B24" s="15" t="s">
        <v>29</v>
      </c>
      <c r="C24" s="39">
        <v>0</v>
      </c>
      <c r="D24" s="39">
        <v>1740</v>
      </c>
      <c r="E24" s="39">
        <v>0</v>
      </c>
      <c r="F24" s="31">
        <f t="shared" si="0"/>
        <v>1740</v>
      </c>
      <c r="G24" s="43">
        <v>0</v>
      </c>
      <c r="H24" s="43">
        <v>0</v>
      </c>
      <c r="I24" s="10">
        <f t="shared" si="3"/>
        <v>0</v>
      </c>
      <c r="J24" s="8">
        <f t="shared" si="4"/>
        <v>0</v>
      </c>
      <c r="K24" s="50">
        <f t="shared" si="5"/>
        <v>0</v>
      </c>
      <c r="L24" s="39">
        <v>0</v>
      </c>
      <c r="M24" s="39">
        <v>0</v>
      </c>
      <c r="N24" s="39">
        <v>0</v>
      </c>
      <c r="O24" s="31">
        <f t="shared" si="1"/>
        <v>0</v>
      </c>
      <c r="P24" s="34">
        <f t="shared" si="2"/>
        <v>0</v>
      </c>
    </row>
    <row r="25" spans="1:16" x14ac:dyDescent="0.2">
      <c r="A25" s="14" t="s">
        <v>21</v>
      </c>
      <c r="B25" s="15" t="s">
        <v>30</v>
      </c>
      <c r="C25" s="39">
        <v>950</v>
      </c>
      <c r="D25" s="39">
        <v>0</v>
      </c>
      <c r="E25" s="39">
        <v>0</v>
      </c>
      <c r="F25" s="31">
        <f t="shared" si="0"/>
        <v>950</v>
      </c>
      <c r="G25" s="43">
        <v>0</v>
      </c>
      <c r="H25" s="43">
        <v>0</v>
      </c>
      <c r="I25" s="10">
        <f t="shared" si="3"/>
        <v>0</v>
      </c>
      <c r="J25" s="8">
        <f t="shared" si="4"/>
        <v>0</v>
      </c>
      <c r="K25" s="50">
        <f t="shared" si="5"/>
        <v>0</v>
      </c>
      <c r="L25" s="39">
        <v>0</v>
      </c>
      <c r="M25" s="39">
        <v>0</v>
      </c>
      <c r="N25" s="39">
        <v>0</v>
      </c>
      <c r="O25" s="31">
        <f t="shared" si="1"/>
        <v>0</v>
      </c>
      <c r="P25" s="34">
        <f t="shared" si="2"/>
        <v>0</v>
      </c>
    </row>
    <row r="26" spans="1:16" x14ac:dyDescent="0.2">
      <c r="A26" s="14" t="s">
        <v>21</v>
      </c>
      <c r="B26" s="15" t="s">
        <v>31</v>
      </c>
      <c r="C26" s="39">
        <v>0</v>
      </c>
      <c r="D26" s="39">
        <v>713</v>
      </c>
      <c r="E26" s="39">
        <v>0</v>
      </c>
      <c r="F26" s="31">
        <f t="shared" si="0"/>
        <v>713</v>
      </c>
      <c r="G26" s="43">
        <v>0</v>
      </c>
      <c r="H26" s="43">
        <v>0</v>
      </c>
      <c r="I26" s="10">
        <f t="shared" si="3"/>
        <v>0</v>
      </c>
      <c r="J26" s="8">
        <f t="shared" si="4"/>
        <v>0</v>
      </c>
      <c r="K26" s="50">
        <f t="shared" si="5"/>
        <v>0</v>
      </c>
      <c r="L26" s="39">
        <v>0</v>
      </c>
      <c r="M26" s="39">
        <v>0</v>
      </c>
      <c r="N26" s="39">
        <v>0</v>
      </c>
      <c r="O26" s="31">
        <f t="shared" si="1"/>
        <v>0</v>
      </c>
      <c r="P26" s="34">
        <f t="shared" si="2"/>
        <v>0</v>
      </c>
    </row>
    <row r="27" spans="1:16" x14ac:dyDescent="0.2">
      <c r="A27" s="14" t="s">
        <v>22</v>
      </c>
      <c r="B27" s="15" t="s">
        <v>32</v>
      </c>
      <c r="C27" s="39">
        <v>2264</v>
      </c>
      <c r="D27" s="39">
        <v>0</v>
      </c>
      <c r="E27" s="39">
        <v>0</v>
      </c>
      <c r="F27" s="31">
        <f t="shared" si="0"/>
        <v>2264</v>
      </c>
      <c r="G27" s="43">
        <v>0</v>
      </c>
      <c r="H27" s="43">
        <v>0</v>
      </c>
      <c r="I27" s="10">
        <f t="shared" si="3"/>
        <v>0</v>
      </c>
      <c r="J27" s="8">
        <f t="shared" si="4"/>
        <v>0</v>
      </c>
      <c r="K27" s="50">
        <f t="shared" si="5"/>
        <v>0</v>
      </c>
      <c r="L27" s="39">
        <v>1528</v>
      </c>
      <c r="M27" s="39">
        <v>0</v>
      </c>
      <c r="N27" s="39">
        <v>0</v>
      </c>
      <c r="O27" s="31">
        <f t="shared" si="1"/>
        <v>1528</v>
      </c>
      <c r="P27" s="34">
        <f t="shared" si="2"/>
        <v>1528</v>
      </c>
    </row>
    <row r="28" spans="1:16" x14ac:dyDescent="0.2">
      <c r="A28" s="14" t="s">
        <v>22</v>
      </c>
      <c r="B28" s="15" t="s">
        <v>33</v>
      </c>
      <c r="C28" s="39">
        <v>0</v>
      </c>
      <c r="D28" s="39">
        <v>1890</v>
      </c>
      <c r="E28" s="39">
        <v>0</v>
      </c>
      <c r="F28" s="31">
        <f t="shared" si="0"/>
        <v>1890</v>
      </c>
      <c r="G28" s="43">
        <v>0</v>
      </c>
      <c r="H28" s="43">
        <v>4571</v>
      </c>
      <c r="I28" s="10">
        <f t="shared" si="3"/>
        <v>4571</v>
      </c>
      <c r="J28" s="8">
        <f t="shared" si="4"/>
        <v>2.9501361799899315</v>
      </c>
      <c r="K28" s="50">
        <f t="shared" si="5"/>
        <v>1033.4032024886731</v>
      </c>
      <c r="L28" s="39">
        <v>0</v>
      </c>
      <c r="M28" s="39">
        <v>0</v>
      </c>
      <c r="N28" s="39">
        <v>0</v>
      </c>
      <c r="O28" s="31">
        <f t="shared" si="1"/>
        <v>0</v>
      </c>
      <c r="P28" s="34">
        <f t="shared" si="2"/>
        <v>-1033.4032024886731</v>
      </c>
    </row>
    <row r="29" spans="1:16" x14ac:dyDescent="0.2">
      <c r="A29" s="14" t="s">
        <v>22</v>
      </c>
      <c r="B29" s="15" t="s">
        <v>34</v>
      </c>
      <c r="C29" s="39">
        <v>0</v>
      </c>
      <c r="D29" s="39">
        <v>0</v>
      </c>
      <c r="E29" s="39">
        <v>0</v>
      </c>
      <c r="F29" s="31">
        <f t="shared" si="0"/>
        <v>0</v>
      </c>
      <c r="G29" s="43">
        <v>0</v>
      </c>
      <c r="H29" s="43">
        <v>0</v>
      </c>
      <c r="I29" s="10">
        <f t="shared" si="3"/>
        <v>0</v>
      </c>
      <c r="J29" s="8">
        <f t="shared" si="4"/>
        <v>0</v>
      </c>
      <c r="K29" s="50">
        <f t="shared" si="5"/>
        <v>0</v>
      </c>
      <c r="L29" s="39">
        <v>0</v>
      </c>
      <c r="M29" s="39">
        <v>0</v>
      </c>
      <c r="N29" s="39">
        <v>0</v>
      </c>
      <c r="O29" s="31">
        <f t="shared" si="1"/>
        <v>0</v>
      </c>
      <c r="P29" s="34">
        <f t="shared" si="2"/>
        <v>0</v>
      </c>
    </row>
    <row r="30" spans="1:16" x14ac:dyDescent="0.2">
      <c r="A30" s="14" t="s">
        <v>24</v>
      </c>
      <c r="B30" s="15" t="s">
        <v>35</v>
      </c>
      <c r="C30" s="39">
        <v>1560</v>
      </c>
      <c r="D30" s="39">
        <v>0</v>
      </c>
      <c r="E30" s="39">
        <v>0</v>
      </c>
      <c r="F30" s="31">
        <f t="shared" si="0"/>
        <v>1560</v>
      </c>
      <c r="G30" s="43">
        <v>0</v>
      </c>
      <c r="H30" s="43">
        <v>0</v>
      </c>
      <c r="I30" s="10">
        <f t="shared" si="3"/>
        <v>0</v>
      </c>
      <c r="J30" s="8">
        <f t="shared" si="4"/>
        <v>0</v>
      </c>
      <c r="K30" s="50">
        <f t="shared" si="5"/>
        <v>0</v>
      </c>
      <c r="L30" s="39">
        <v>0</v>
      </c>
      <c r="M30" s="39">
        <v>0</v>
      </c>
      <c r="N30" s="39">
        <v>0</v>
      </c>
      <c r="O30" s="31">
        <f t="shared" si="1"/>
        <v>0</v>
      </c>
      <c r="P30" s="34">
        <f t="shared" si="2"/>
        <v>0</v>
      </c>
    </row>
    <row r="31" spans="1:16" x14ac:dyDescent="0.2">
      <c r="A31" s="14" t="s">
        <v>24</v>
      </c>
      <c r="B31" s="15" t="s">
        <v>36</v>
      </c>
      <c r="C31" s="39">
        <v>2592</v>
      </c>
      <c r="D31" s="39">
        <v>0</v>
      </c>
      <c r="E31" s="39">
        <v>0</v>
      </c>
      <c r="F31" s="31">
        <f t="shared" si="0"/>
        <v>2592</v>
      </c>
      <c r="G31" s="43">
        <v>12615</v>
      </c>
      <c r="H31" s="43">
        <v>0</v>
      </c>
      <c r="I31" s="10">
        <f t="shared" si="3"/>
        <v>12615</v>
      </c>
      <c r="J31" s="8">
        <f t="shared" si="4"/>
        <v>8.1417562700881625</v>
      </c>
      <c r="K31" s="50">
        <f t="shared" si="5"/>
        <v>2851.9758038491827</v>
      </c>
      <c r="L31" s="39">
        <v>2592</v>
      </c>
      <c r="M31" s="39">
        <v>0</v>
      </c>
      <c r="N31" s="39">
        <v>0</v>
      </c>
      <c r="O31" s="31">
        <f t="shared" si="1"/>
        <v>2592</v>
      </c>
      <c r="P31" s="34">
        <f t="shared" si="2"/>
        <v>-259.97580384918274</v>
      </c>
    </row>
    <row r="32" spans="1:16" x14ac:dyDescent="0.2">
      <c r="A32" s="14" t="s">
        <v>24</v>
      </c>
      <c r="B32" s="15" t="s">
        <v>37</v>
      </c>
      <c r="C32" s="39">
        <v>0</v>
      </c>
      <c r="D32" s="39">
        <v>0</v>
      </c>
      <c r="E32" s="39">
        <v>0</v>
      </c>
      <c r="F32" s="31">
        <f t="shared" si="0"/>
        <v>0</v>
      </c>
      <c r="G32" s="43">
        <v>0</v>
      </c>
      <c r="H32" s="43">
        <v>4896</v>
      </c>
      <c r="I32" s="10">
        <f t="shared" si="3"/>
        <v>4896</v>
      </c>
      <c r="J32" s="8">
        <f t="shared" si="4"/>
        <v>3.1598920886525277</v>
      </c>
      <c r="K32" s="50">
        <f t="shared" si="5"/>
        <v>1106.878599734094</v>
      </c>
      <c r="L32" s="39">
        <v>0</v>
      </c>
      <c r="M32" s="39">
        <v>0</v>
      </c>
      <c r="N32" s="39">
        <v>0</v>
      </c>
      <c r="O32" s="31">
        <f t="shared" si="1"/>
        <v>0</v>
      </c>
      <c r="P32" s="34">
        <f t="shared" si="2"/>
        <v>-1106.878599734094</v>
      </c>
    </row>
    <row r="33" spans="1:16" ht="17" thickBot="1" x14ac:dyDescent="0.25">
      <c r="A33" s="25" t="s">
        <v>25</v>
      </c>
      <c r="B33" s="20" t="s">
        <v>25</v>
      </c>
      <c r="C33" s="40">
        <v>0</v>
      </c>
      <c r="D33" s="41">
        <v>0</v>
      </c>
      <c r="E33" s="41">
        <v>0</v>
      </c>
      <c r="F33" s="31">
        <f t="shared" si="0"/>
        <v>0</v>
      </c>
      <c r="G33" s="49">
        <v>0</v>
      </c>
      <c r="H33" s="49">
        <v>0</v>
      </c>
      <c r="I33" s="10">
        <f t="shared" si="3"/>
        <v>0</v>
      </c>
      <c r="J33" s="8">
        <f t="shared" si="4"/>
        <v>0</v>
      </c>
      <c r="K33" s="50">
        <f t="shared" si="5"/>
        <v>0</v>
      </c>
      <c r="L33" s="39">
        <v>0</v>
      </c>
      <c r="M33" s="39">
        <v>0</v>
      </c>
      <c r="N33" s="39">
        <v>0</v>
      </c>
      <c r="O33" s="31">
        <f t="shared" si="1"/>
        <v>0</v>
      </c>
      <c r="P33" s="34">
        <f t="shared" si="2"/>
        <v>0</v>
      </c>
    </row>
    <row r="34" spans="1:16" ht="17" thickTop="1" x14ac:dyDescent="0.2">
      <c r="A34" s="53" t="s">
        <v>27</v>
      </c>
      <c r="B34" s="54"/>
      <c r="C34" s="42">
        <f t="shared" ref="C34:E34" si="6">SUM(C8:C33)</f>
        <v>20216</v>
      </c>
      <c r="D34" s="42">
        <f t="shared" si="6"/>
        <v>10007</v>
      </c>
      <c r="E34" s="42">
        <f t="shared" si="6"/>
        <v>0</v>
      </c>
      <c r="F34" s="33">
        <f t="shared" si="0"/>
        <v>30223</v>
      </c>
      <c r="G34" s="29">
        <f t="shared" ref="G34" si="7">SUM(G8:G33)</f>
        <v>25344</v>
      </c>
      <c r="H34" s="29">
        <f t="shared" ref="H34" si="8">SUM(H8:H33)</f>
        <v>12985</v>
      </c>
      <c r="I34" s="29">
        <f t="shared" ref="I34" si="9">SUM(I8:I33)</f>
        <v>38329</v>
      </c>
      <c r="J34" s="29" t="s">
        <v>2</v>
      </c>
      <c r="K34" s="33">
        <f>SUM(K8:K33)</f>
        <v>8665.3492339068816</v>
      </c>
      <c r="L34" s="42">
        <f t="shared" ref="L34:P34" si="10">SUM(L8:L33)</f>
        <v>9384</v>
      </c>
      <c r="M34" s="42">
        <f t="shared" si="10"/>
        <v>0</v>
      </c>
      <c r="N34" s="42">
        <f t="shared" si="10"/>
        <v>0</v>
      </c>
      <c r="O34" s="33">
        <f t="shared" si="10"/>
        <v>9384</v>
      </c>
      <c r="P34" s="33">
        <f t="shared" si="10"/>
        <v>718.65076609311814</v>
      </c>
    </row>
    <row r="35" spans="1:16" x14ac:dyDescent="0.2">
      <c r="B35" s="1"/>
    </row>
  </sheetData>
  <mergeCells count="8">
    <mergeCell ref="G2:I2"/>
    <mergeCell ref="K6:K7"/>
    <mergeCell ref="L6:O6"/>
    <mergeCell ref="P6:P7"/>
    <mergeCell ref="A34:B34"/>
    <mergeCell ref="G6:I6"/>
    <mergeCell ref="C6:F6"/>
    <mergeCell ref="J6:J7"/>
  </mergeCells>
  <pageMargins left="0.7" right="0.7" top="0.75" bottom="0.75" header="0.3" footer="0.3"/>
  <pageSetup scale="43"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C2F9D-11B5-4048-A809-1209625DCBC2}">
  <sheetPr>
    <pageSetUpPr fitToPage="1"/>
  </sheetPr>
  <dimension ref="A1:AD36"/>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5" width="14" style="1" customWidth="1"/>
    <col min="6" max="6" width="13.1640625" style="1" customWidth="1"/>
    <col min="7" max="15" width="10.6640625" style="1" customWidth="1"/>
    <col min="16" max="16" width="11.83203125" style="1" customWidth="1"/>
    <col min="17" max="17" width="16.83203125" style="1" customWidth="1"/>
    <col min="18" max="18" width="21.5" style="1" customWidth="1"/>
    <col min="19" max="20" width="10.6640625" style="1" customWidth="1"/>
    <col min="21" max="21" width="11.83203125" style="1" customWidth="1"/>
    <col min="22" max="22" width="15.5" style="1" customWidth="1"/>
    <col min="23" max="23" width="21.5" style="1" customWidth="1"/>
    <col min="24" max="24" width="13.33203125" style="1" customWidth="1"/>
    <col min="25" max="26" width="14.83203125" style="1" customWidth="1"/>
    <col min="27" max="29" width="14" style="1" customWidth="1"/>
    <col min="30" max="30" width="13.83203125" style="1" customWidth="1"/>
    <col min="31" max="48" width="11" style="1" customWidth="1"/>
    <col min="49" max="16384" width="11" style="1"/>
  </cols>
  <sheetData>
    <row r="1" spans="1:30" x14ac:dyDescent="0.2">
      <c r="A1" s="17" t="s">
        <v>0</v>
      </c>
      <c r="B1" s="1"/>
      <c r="F1" s="6"/>
      <c r="G1" s="5"/>
      <c r="H1" s="5"/>
      <c r="I1" s="5"/>
      <c r="J1" s="5"/>
      <c r="K1" s="5"/>
      <c r="L1" s="5"/>
      <c r="M1" s="5"/>
      <c r="N1" s="5"/>
      <c r="O1" s="5"/>
      <c r="P1" s="5"/>
      <c r="Q1" s="5"/>
      <c r="R1" s="5"/>
      <c r="S1" s="5"/>
      <c r="T1" s="5"/>
      <c r="U1" s="5"/>
      <c r="V1" s="5"/>
      <c r="W1" s="5"/>
      <c r="X1" s="5"/>
      <c r="Y1" s="5"/>
      <c r="Z1" s="5"/>
    </row>
    <row r="2" spans="1:30" x14ac:dyDescent="0.2">
      <c r="A2" s="13" t="s">
        <v>124</v>
      </c>
      <c r="B2" s="12"/>
      <c r="F2" s="65" t="s">
        <v>78</v>
      </c>
      <c r="G2" s="65"/>
      <c r="H2" s="65"/>
      <c r="I2" s="65"/>
      <c r="J2" s="65"/>
      <c r="K2" s="65"/>
      <c r="L2" s="65"/>
      <c r="M2" s="65"/>
      <c r="N2" s="65"/>
      <c r="O2" s="65"/>
      <c r="P2" s="65"/>
      <c r="Q2" s="65"/>
      <c r="R2" s="5"/>
      <c r="S2" s="65" t="s">
        <v>79</v>
      </c>
      <c r="T2" s="65"/>
      <c r="U2" s="65"/>
      <c r="V2" s="65"/>
      <c r="W2" s="5"/>
      <c r="X2" s="5"/>
      <c r="Y2" s="5"/>
      <c r="Z2" s="5"/>
    </row>
    <row r="3" spans="1:30" ht="30" customHeight="1" x14ac:dyDescent="0.2">
      <c r="A3" s="7"/>
      <c r="B3" s="1"/>
      <c r="F3" s="18" t="s">
        <v>111</v>
      </c>
      <c r="G3" s="18" t="s">
        <v>112</v>
      </c>
      <c r="H3" s="18" t="s">
        <v>113</v>
      </c>
      <c r="I3" s="18" t="s">
        <v>114</v>
      </c>
      <c r="J3" s="18" t="s">
        <v>115</v>
      </c>
      <c r="K3" s="18" t="s">
        <v>116</v>
      </c>
      <c r="L3" s="18" t="s">
        <v>117</v>
      </c>
      <c r="M3" s="18" t="s">
        <v>118</v>
      </c>
      <c r="N3" s="18" t="s">
        <v>119</v>
      </c>
      <c r="O3" s="18" t="s">
        <v>120</v>
      </c>
      <c r="P3" s="18" t="s">
        <v>121</v>
      </c>
      <c r="Q3" s="18" t="s">
        <v>63</v>
      </c>
      <c r="R3" s="17" t="s">
        <v>125</v>
      </c>
      <c r="S3" s="18" t="s">
        <v>122</v>
      </c>
      <c r="T3" s="18" t="s">
        <v>123</v>
      </c>
      <c r="U3" s="18" t="s">
        <v>85</v>
      </c>
      <c r="V3" s="18" t="s">
        <v>69</v>
      </c>
      <c r="W3" s="17" t="s">
        <v>126</v>
      </c>
      <c r="X3" s="5"/>
      <c r="Y3" s="5"/>
      <c r="Z3" s="5"/>
    </row>
    <row r="4" spans="1:30" ht="30" x14ac:dyDescent="0.2">
      <c r="A4" s="7"/>
      <c r="B4" s="1"/>
      <c r="E4" s="17" t="s">
        <v>53</v>
      </c>
      <c r="F4" s="27">
        <v>338.37</v>
      </c>
      <c r="G4" s="27">
        <v>216.69</v>
      </c>
      <c r="H4" s="27">
        <v>325.64999999999998</v>
      </c>
      <c r="I4" s="27">
        <v>246.39</v>
      </c>
      <c r="J4" s="27">
        <v>416.4</v>
      </c>
      <c r="K4" s="27">
        <v>476.72</v>
      </c>
      <c r="L4" s="27">
        <v>780.23</v>
      </c>
      <c r="M4" s="27">
        <v>603.79</v>
      </c>
      <c r="N4" s="27">
        <v>351.13</v>
      </c>
      <c r="O4" s="27">
        <v>414.24</v>
      </c>
      <c r="P4" s="27">
        <v>377.29</v>
      </c>
      <c r="Q4" s="28">
        <f>SUM(F4:P4)</f>
        <v>4546.8999999999996</v>
      </c>
      <c r="R4" s="16">
        <v>145.35</v>
      </c>
      <c r="S4" s="27">
        <v>464.4</v>
      </c>
      <c r="T4" s="27">
        <v>378.76</v>
      </c>
      <c r="U4" s="27">
        <v>303.16000000000003</v>
      </c>
      <c r="V4" s="28">
        <f>SUM(S4:U4)</f>
        <v>1146.32</v>
      </c>
      <c r="W4" s="16">
        <v>4.75</v>
      </c>
      <c r="X4" s="5"/>
      <c r="Y4" s="5"/>
      <c r="Z4" s="5"/>
    </row>
    <row r="5" spans="1:30" x14ac:dyDescent="0.2">
      <c r="A5" s="7"/>
      <c r="B5" s="12"/>
      <c r="F5" s="5"/>
      <c r="G5" s="5"/>
      <c r="H5" s="5"/>
      <c r="I5" s="5"/>
      <c r="J5" s="5"/>
      <c r="K5" s="5"/>
      <c r="L5" s="5"/>
      <c r="M5" s="5"/>
      <c r="N5" s="5"/>
      <c r="O5" s="5"/>
      <c r="P5" s="5"/>
      <c r="Q5" s="5"/>
      <c r="R5" s="5"/>
      <c r="S5" s="5"/>
      <c r="T5" s="5"/>
      <c r="U5" s="5"/>
      <c r="V5" s="5"/>
      <c r="W5" s="5"/>
      <c r="X5" s="5"/>
      <c r="Y5" s="5"/>
      <c r="Z5" s="5"/>
    </row>
    <row r="6" spans="1:30" s="4" customFormat="1" ht="45" customHeight="1" x14ac:dyDescent="0.2">
      <c r="A6" s="12"/>
      <c r="B6" s="7"/>
      <c r="C6" s="61" t="s">
        <v>55</v>
      </c>
      <c r="D6" s="61"/>
      <c r="E6" s="61"/>
      <c r="F6" s="65" t="s">
        <v>66</v>
      </c>
      <c r="G6" s="65"/>
      <c r="H6" s="65"/>
      <c r="I6" s="65"/>
      <c r="J6" s="65"/>
      <c r="K6" s="65"/>
      <c r="L6" s="65"/>
      <c r="M6" s="65"/>
      <c r="N6" s="65"/>
      <c r="O6" s="65"/>
      <c r="P6" s="65"/>
      <c r="Q6" s="65"/>
      <c r="R6" s="59" t="s">
        <v>64</v>
      </c>
      <c r="S6" s="66" t="s">
        <v>70</v>
      </c>
      <c r="T6" s="67"/>
      <c r="U6" s="67"/>
      <c r="V6" s="68"/>
      <c r="W6" s="59" t="s">
        <v>72</v>
      </c>
      <c r="X6" s="59" t="s">
        <v>154</v>
      </c>
      <c r="Y6" s="59" t="s">
        <v>158</v>
      </c>
      <c r="Z6" s="59" t="s">
        <v>73</v>
      </c>
      <c r="AA6" s="61" t="s">
        <v>52</v>
      </c>
      <c r="AB6" s="61"/>
      <c r="AC6" s="61"/>
      <c r="AD6" s="62" t="s">
        <v>54</v>
      </c>
    </row>
    <row r="7" spans="1:30" ht="61" customHeight="1" x14ac:dyDescent="0.2">
      <c r="A7" s="17" t="s">
        <v>48</v>
      </c>
      <c r="B7" s="17" t="s">
        <v>46</v>
      </c>
      <c r="C7" s="38" t="s">
        <v>109</v>
      </c>
      <c r="D7" s="38" t="s">
        <v>110</v>
      </c>
      <c r="E7" s="38" t="s">
        <v>1</v>
      </c>
      <c r="F7" s="18" t="s">
        <v>111</v>
      </c>
      <c r="G7" s="18" t="s">
        <v>112</v>
      </c>
      <c r="H7" s="18" t="s">
        <v>113</v>
      </c>
      <c r="I7" s="18" t="s">
        <v>114</v>
      </c>
      <c r="J7" s="18" t="s">
        <v>115</v>
      </c>
      <c r="K7" s="18" t="s">
        <v>116</v>
      </c>
      <c r="L7" s="18" t="s">
        <v>117</v>
      </c>
      <c r="M7" s="18" t="s">
        <v>118</v>
      </c>
      <c r="N7" s="18" t="s">
        <v>119</v>
      </c>
      <c r="O7" s="18" t="s">
        <v>120</v>
      </c>
      <c r="P7" s="18" t="s">
        <v>121</v>
      </c>
      <c r="Q7" s="37" t="s">
        <v>76</v>
      </c>
      <c r="R7" s="60"/>
      <c r="S7" s="18" t="s">
        <v>122</v>
      </c>
      <c r="T7" s="18" t="s">
        <v>123</v>
      </c>
      <c r="U7" s="18" t="s">
        <v>85</v>
      </c>
      <c r="V7" s="17" t="s">
        <v>77</v>
      </c>
      <c r="W7" s="60"/>
      <c r="X7" s="60"/>
      <c r="Y7" s="60"/>
      <c r="Z7" s="60"/>
      <c r="AA7" s="38" t="s">
        <v>109</v>
      </c>
      <c r="AB7" s="38" t="s">
        <v>110</v>
      </c>
      <c r="AC7" s="38" t="s">
        <v>1</v>
      </c>
      <c r="AD7" s="63"/>
    </row>
    <row r="8" spans="1:30" x14ac:dyDescent="0.2">
      <c r="A8" s="14" t="s">
        <v>3</v>
      </c>
      <c r="B8" s="15" t="s">
        <v>4</v>
      </c>
      <c r="C8" s="39">
        <v>0</v>
      </c>
      <c r="D8" s="39">
        <v>0</v>
      </c>
      <c r="E8" s="31">
        <f t="shared" ref="E8:E34" si="0">SUM(C8:D8)</f>
        <v>0</v>
      </c>
      <c r="F8" s="2">
        <v>0</v>
      </c>
      <c r="G8" s="2">
        <v>0</v>
      </c>
      <c r="H8" s="2">
        <v>0</v>
      </c>
      <c r="I8" s="2">
        <v>0</v>
      </c>
      <c r="J8" s="2">
        <v>0</v>
      </c>
      <c r="K8" s="2">
        <v>0</v>
      </c>
      <c r="L8" s="2">
        <v>0</v>
      </c>
      <c r="M8" s="2">
        <v>0</v>
      </c>
      <c r="N8" s="2">
        <v>1700</v>
      </c>
      <c r="O8" s="2">
        <v>0</v>
      </c>
      <c r="P8" s="2">
        <v>0</v>
      </c>
      <c r="Q8" s="10">
        <f t="shared" ref="Q8:Q33" si="1">SUM(F8:P8)</f>
        <v>1700</v>
      </c>
      <c r="R8" s="8">
        <f t="shared" ref="R8:R33" si="2">Q8/$Q$4</f>
        <v>0.37388110580835299</v>
      </c>
      <c r="S8" s="2">
        <v>0</v>
      </c>
      <c r="T8" s="2">
        <v>322</v>
      </c>
      <c r="U8" s="2">
        <v>0</v>
      </c>
      <c r="V8" s="10">
        <f>SUM(S8:U8)</f>
        <v>322</v>
      </c>
      <c r="W8" s="8">
        <f>V8/$V$4</f>
        <v>0.2808988764044944</v>
      </c>
      <c r="X8" s="19">
        <f t="shared" ref="X8:X33" si="3">R8*$R$4</f>
        <v>54.343618729244106</v>
      </c>
      <c r="Y8" s="19">
        <f>W8*$W$4</f>
        <v>1.3342696629213484</v>
      </c>
      <c r="Z8" s="11">
        <f t="shared" ref="Z8:Z33" si="4">SUM(X8,Y8)</f>
        <v>55.677888392165457</v>
      </c>
      <c r="AA8" s="39">
        <v>0</v>
      </c>
      <c r="AB8" s="39">
        <v>0</v>
      </c>
      <c r="AC8" s="31">
        <f t="shared" ref="AC8:AC33" si="5">SUM(AA8:AB8)</f>
        <v>0</v>
      </c>
      <c r="AD8" s="34">
        <f t="shared" ref="AD8:AD33" si="6">AC8-Z8</f>
        <v>-55.677888392165457</v>
      </c>
    </row>
    <row r="9" spans="1:30" x14ac:dyDescent="0.2">
      <c r="A9" s="14" t="s">
        <v>3</v>
      </c>
      <c r="B9" s="15" t="s">
        <v>6</v>
      </c>
      <c r="C9" s="39">
        <v>0</v>
      </c>
      <c r="D9" s="39">
        <v>0</v>
      </c>
      <c r="E9" s="31">
        <f t="shared" si="0"/>
        <v>0</v>
      </c>
      <c r="F9" s="2">
        <v>0</v>
      </c>
      <c r="G9" s="2">
        <v>0</v>
      </c>
      <c r="H9" s="2">
        <v>0</v>
      </c>
      <c r="I9" s="2">
        <v>0</v>
      </c>
      <c r="J9" s="2">
        <v>0</v>
      </c>
      <c r="K9" s="2">
        <v>0</v>
      </c>
      <c r="L9" s="2">
        <v>0</v>
      </c>
      <c r="M9" s="2">
        <v>0</v>
      </c>
      <c r="N9" s="2">
        <v>0</v>
      </c>
      <c r="O9" s="2">
        <v>0</v>
      </c>
      <c r="P9" s="2">
        <v>0</v>
      </c>
      <c r="Q9" s="10">
        <f t="shared" si="1"/>
        <v>0</v>
      </c>
      <c r="R9" s="8">
        <f t="shared" si="2"/>
        <v>0</v>
      </c>
      <c r="S9" s="2">
        <v>0</v>
      </c>
      <c r="T9" s="2">
        <v>0</v>
      </c>
      <c r="U9" s="2">
        <v>0</v>
      </c>
      <c r="V9" s="10">
        <f t="shared" ref="V9:V33" si="7">SUM(S9:U9)</f>
        <v>0</v>
      </c>
      <c r="W9" s="8">
        <f t="shared" ref="W9:W33" si="8">V9/$V$4</f>
        <v>0</v>
      </c>
      <c r="X9" s="19">
        <f t="shared" si="3"/>
        <v>0</v>
      </c>
      <c r="Y9" s="19">
        <f t="shared" ref="Y9:Y33" si="9">W9*$W$4</f>
        <v>0</v>
      </c>
      <c r="Z9" s="11">
        <f t="shared" si="4"/>
        <v>0</v>
      </c>
      <c r="AA9" s="39">
        <v>0</v>
      </c>
      <c r="AB9" s="39">
        <v>0</v>
      </c>
      <c r="AC9" s="31">
        <f t="shared" si="5"/>
        <v>0</v>
      </c>
      <c r="AD9" s="34">
        <f t="shared" si="6"/>
        <v>0</v>
      </c>
    </row>
    <row r="10" spans="1:30" x14ac:dyDescent="0.2">
      <c r="A10" s="14" t="s">
        <v>3</v>
      </c>
      <c r="B10" s="15" t="s">
        <v>8</v>
      </c>
      <c r="C10" s="39">
        <v>0</v>
      </c>
      <c r="D10" s="39">
        <v>0</v>
      </c>
      <c r="E10" s="31">
        <f t="shared" si="0"/>
        <v>0</v>
      </c>
      <c r="F10" s="2">
        <v>0</v>
      </c>
      <c r="G10" s="2">
        <v>0</v>
      </c>
      <c r="H10" s="2">
        <v>0</v>
      </c>
      <c r="I10" s="2">
        <v>0</v>
      </c>
      <c r="J10" s="2">
        <v>0</v>
      </c>
      <c r="K10" s="2">
        <v>0</v>
      </c>
      <c r="L10" s="2">
        <v>0</v>
      </c>
      <c r="M10" s="2">
        <v>0</v>
      </c>
      <c r="N10" s="2">
        <v>0</v>
      </c>
      <c r="O10" s="2">
        <v>0</v>
      </c>
      <c r="P10" s="2">
        <v>0</v>
      </c>
      <c r="Q10" s="10">
        <f t="shared" si="1"/>
        <v>0</v>
      </c>
      <c r="R10" s="8">
        <f t="shared" si="2"/>
        <v>0</v>
      </c>
      <c r="S10" s="2">
        <v>928</v>
      </c>
      <c r="T10" s="2">
        <v>0</v>
      </c>
      <c r="U10" s="2">
        <v>2016</v>
      </c>
      <c r="V10" s="10">
        <f t="shared" si="7"/>
        <v>2944</v>
      </c>
      <c r="W10" s="8">
        <f t="shared" si="8"/>
        <v>2.5682182985553772</v>
      </c>
      <c r="X10" s="19">
        <f t="shared" si="3"/>
        <v>0</v>
      </c>
      <c r="Y10" s="19">
        <f t="shared" si="9"/>
        <v>12.199036918138042</v>
      </c>
      <c r="Z10" s="11">
        <f t="shared" si="4"/>
        <v>12.199036918138042</v>
      </c>
      <c r="AA10" s="39">
        <v>0</v>
      </c>
      <c r="AB10" s="39">
        <v>0</v>
      </c>
      <c r="AC10" s="31">
        <f t="shared" si="5"/>
        <v>0</v>
      </c>
      <c r="AD10" s="34">
        <f t="shared" si="6"/>
        <v>-12.199036918138042</v>
      </c>
    </row>
    <row r="11" spans="1:30" x14ac:dyDescent="0.2">
      <c r="A11" s="14" t="s">
        <v>5</v>
      </c>
      <c r="B11" s="15" t="s">
        <v>5</v>
      </c>
      <c r="C11" s="39">
        <v>0</v>
      </c>
      <c r="D11" s="39">
        <v>0</v>
      </c>
      <c r="E11" s="31">
        <f t="shared" si="0"/>
        <v>0</v>
      </c>
      <c r="F11" s="2">
        <v>0</v>
      </c>
      <c r="G11" s="2">
        <v>0</v>
      </c>
      <c r="H11" s="2">
        <v>0</v>
      </c>
      <c r="I11" s="2">
        <v>0</v>
      </c>
      <c r="J11" s="2">
        <v>0</v>
      </c>
      <c r="K11" s="2">
        <v>0</v>
      </c>
      <c r="L11" s="2">
        <v>0</v>
      </c>
      <c r="M11" s="2">
        <v>0</v>
      </c>
      <c r="N11" s="2">
        <v>0</v>
      </c>
      <c r="O11" s="2">
        <v>0</v>
      </c>
      <c r="P11" s="2">
        <v>0</v>
      </c>
      <c r="Q11" s="10">
        <f t="shared" si="1"/>
        <v>0</v>
      </c>
      <c r="R11" s="8">
        <f t="shared" si="2"/>
        <v>0</v>
      </c>
      <c r="S11" s="2">
        <v>0</v>
      </c>
      <c r="T11" s="2">
        <v>0</v>
      </c>
      <c r="U11" s="2">
        <v>0</v>
      </c>
      <c r="V11" s="10">
        <f t="shared" si="7"/>
        <v>0</v>
      </c>
      <c r="W11" s="8">
        <f t="shared" si="8"/>
        <v>0</v>
      </c>
      <c r="X11" s="19">
        <f t="shared" si="3"/>
        <v>0</v>
      </c>
      <c r="Y11" s="19">
        <f t="shared" si="9"/>
        <v>0</v>
      </c>
      <c r="Z11" s="11">
        <f t="shared" si="4"/>
        <v>0</v>
      </c>
      <c r="AA11" s="39">
        <v>0</v>
      </c>
      <c r="AB11" s="39">
        <v>0</v>
      </c>
      <c r="AC11" s="31">
        <f t="shared" si="5"/>
        <v>0</v>
      </c>
      <c r="AD11" s="34">
        <f t="shared" si="6"/>
        <v>0</v>
      </c>
    </row>
    <row r="12" spans="1:30" x14ac:dyDescent="0.2">
      <c r="A12" s="14" t="s">
        <v>7</v>
      </c>
      <c r="B12" s="15" t="s">
        <v>11</v>
      </c>
      <c r="C12" s="39">
        <v>841</v>
      </c>
      <c r="D12" s="39">
        <v>0</v>
      </c>
      <c r="E12" s="31">
        <f t="shared" si="0"/>
        <v>841</v>
      </c>
      <c r="F12" s="2">
        <v>0</v>
      </c>
      <c r="G12" s="2">
        <v>840</v>
      </c>
      <c r="H12" s="2">
        <v>0</v>
      </c>
      <c r="I12" s="2">
        <v>0</v>
      </c>
      <c r="J12" s="2">
        <v>0</v>
      </c>
      <c r="K12" s="2">
        <v>0</v>
      </c>
      <c r="L12" s="2">
        <v>660</v>
      </c>
      <c r="M12" s="2">
        <v>0</v>
      </c>
      <c r="N12" s="2">
        <v>0</v>
      </c>
      <c r="O12" s="2">
        <v>0</v>
      </c>
      <c r="P12" s="2">
        <v>0</v>
      </c>
      <c r="Q12" s="10">
        <f t="shared" si="1"/>
        <v>1500</v>
      </c>
      <c r="R12" s="8">
        <f t="shared" si="2"/>
        <v>0.32989509336031142</v>
      </c>
      <c r="S12" s="2">
        <v>0</v>
      </c>
      <c r="T12" s="2">
        <v>552</v>
      </c>
      <c r="U12" s="2">
        <v>0</v>
      </c>
      <c r="V12" s="10">
        <f t="shared" si="7"/>
        <v>552</v>
      </c>
      <c r="W12" s="8">
        <f t="shared" si="8"/>
        <v>0.48154093097913325</v>
      </c>
      <c r="X12" s="19">
        <f t="shared" si="3"/>
        <v>47.950251819921263</v>
      </c>
      <c r="Y12" s="19">
        <f t="shared" si="9"/>
        <v>2.2873194221508828</v>
      </c>
      <c r="Z12" s="11">
        <f t="shared" si="4"/>
        <v>50.237571242072143</v>
      </c>
      <c r="AA12" s="39">
        <v>0</v>
      </c>
      <c r="AB12" s="39">
        <v>0</v>
      </c>
      <c r="AC12" s="31">
        <f t="shared" si="5"/>
        <v>0</v>
      </c>
      <c r="AD12" s="34">
        <f t="shared" si="6"/>
        <v>-50.237571242072143</v>
      </c>
    </row>
    <row r="13" spans="1:30" x14ac:dyDescent="0.2">
      <c r="A13" s="14" t="s">
        <v>7</v>
      </c>
      <c r="B13" s="15" t="s">
        <v>13</v>
      </c>
      <c r="C13" s="39">
        <v>0</v>
      </c>
      <c r="D13" s="39">
        <v>0</v>
      </c>
      <c r="E13" s="31">
        <f t="shared" si="0"/>
        <v>0</v>
      </c>
      <c r="F13" s="2">
        <v>0</v>
      </c>
      <c r="G13" s="2">
        <v>0</v>
      </c>
      <c r="H13" s="2">
        <v>0</v>
      </c>
      <c r="I13" s="2">
        <v>0</v>
      </c>
      <c r="J13" s="2">
        <v>0</v>
      </c>
      <c r="K13" s="2">
        <v>0</v>
      </c>
      <c r="L13" s="2">
        <v>0</v>
      </c>
      <c r="M13" s="2">
        <v>0</v>
      </c>
      <c r="N13" s="2">
        <v>0</v>
      </c>
      <c r="O13" s="2">
        <v>0</v>
      </c>
      <c r="P13" s="2">
        <v>0</v>
      </c>
      <c r="Q13" s="10">
        <f t="shared" si="1"/>
        <v>0</v>
      </c>
      <c r="R13" s="8">
        <f t="shared" si="2"/>
        <v>0</v>
      </c>
      <c r="S13" s="2">
        <v>0</v>
      </c>
      <c r="T13" s="2">
        <v>0</v>
      </c>
      <c r="U13" s="2">
        <v>0</v>
      </c>
      <c r="V13" s="10">
        <f t="shared" si="7"/>
        <v>0</v>
      </c>
      <c r="W13" s="8">
        <f t="shared" si="8"/>
        <v>0</v>
      </c>
      <c r="X13" s="19">
        <f t="shared" si="3"/>
        <v>0</v>
      </c>
      <c r="Y13" s="19">
        <f t="shared" si="9"/>
        <v>0</v>
      </c>
      <c r="Z13" s="11">
        <f t="shared" si="4"/>
        <v>0</v>
      </c>
      <c r="AA13" s="39">
        <v>0</v>
      </c>
      <c r="AB13" s="39">
        <v>0</v>
      </c>
      <c r="AC13" s="31">
        <f t="shared" si="5"/>
        <v>0</v>
      </c>
      <c r="AD13" s="34">
        <f t="shared" si="6"/>
        <v>0</v>
      </c>
    </row>
    <row r="14" spans="1:30" x14ac:dyDescent="0.2">
      <c r="A14" s="14" t="s">
        <v>7</v>
      </c>
      <c r="B14" s="15" t="s">
        <v>15</v>
      </c>
      <c r="C14" s="39">
        <v>0</v>
      </c>
      <c r="D14" s="39">
        <v>0</v>
      </c>
      <c r="E14" s="31">
        <f t="shared" si="0"/>
        <v>0</v>
      </c>
      <c r="F14" s="2">
        <v>0</v>
      </c>
      <c r="G14" s="2">
        <v>0</v>
      </c>
      <c r="H14" s="2">
        <v>0</v>
      </c>
      <c r="I14" s="2">
        <v>0</v>
      </c>
      <c r="J14" s="2">
        <v>0</v>
      </c>
      <c r="K14" s="2">
        <v>0</v>
      </c>
      <c r="L14" s="2">
        <v>0</v>
      </c>
      <c r="M14" s="2">
        <v>0</v>
      </c>
      <c r="N14" s="2">
        <v>0</v>
      </c>
      <c r="O14" s="2">
        <v>0</v>
      </c>
      <c r="P14" s="2">
        <v>0</v>
      </c>
      <c r="Q14" s="10">
        <f t="shared" si="1"/>
        <v>0</v>
      </c>
      <c r="R14" s="8">
        <f t="shared" si="2"/>
        <v>0</v>
      </c>
      <c r="S14" s="2">
        <v>0</v>
      </c>
      <c r="T14" s="2">
        <v>0</v>
      </c>
      <c r="U14" s="2">
        <v>2400</v>
      </c>
      <c r="V14" s="10">
        <f t="shared" si="7"/>
        <v>2400</v>
      </c>
      <c r="W14" s="8">
        <f t="shared" si="8"/>
        <v>2.0936562216484056</v>
      </c>
      <c r="X14" s="19">
        <f t="shared" si="3"/>
        <v>0</v>
      </c>
      <c r="Y14" s="19">
        <f t="shared" si="9"/>
        <v>9.9448670528299274</v>
      </c>
      <c r="Z14" s="11">
        <f t="shared" si="4"/>
        <v>9.9448670528299274</v>
      </c>
      <c r="AA14" s="39">
        <v>0</v>
      </c>
      <c r="AB14" s="39">
        <v>0</v>
      </c>
      <c r="AC14" s="31">
        <f t="shared" si="5"/>
        <v>0</v>
      </c>
      <c r="AD14" s="34">
        <f t="shared" si="6"/>
        <v>-9.9448670528299274</v>
      </c>
    </row>
    <row r="15" spans="1:30" ht="30" x14ac:dyDescent="0.2">
      <c r="A15" s="14" t="s">
        <v>9</v>
      </c>
      <c r="B15" s="15" t="s">
        <v>9</v>
      </c>
      <c r="C15" s="39">
        <v>0</v>
      </c>
      <c r="D15" s="39">
        <v>0</v>
      </c>
      <c r="E15" s="31">
        <f t="shared" si="0"/>
        <v>0</v>
      </c>
      <c r="F15" s="2">
        <v>0</v>
      </c>
      <c r="G15" s="2">
        <v>0</v>
      </c>
      <c r="H15" s="2">
        <v>0</v>
      </c>
      <c r="I15" s="2">
        <v>0</v>
      </c>
      <c r="J15" s="2">
        <v>0</v>
      </c>
      <c r="K15" s="2">
        <v>0</v>
      </c>
      <c r="L15" s="2">
        <v>0</v>
      </c>
      <c r="M15" s="2">
        <v>0</v>
      </c>
      <c r="N15" s="2">
        <v>0</v>
      </c>
      <c r="O15" s="2">
        <v>0</v>
      </c>
      <c r="P15" s="2">
        <v>0</v>
      </c>
      <c r="Q15" s="10">
        <f t="shared" si="1"/>
        <v>0</v>
      </c>
      <c r="R15" s="8">
        <f t="shared" si="2"/>
        <v>0</v>
      </c>
      <c r="S15" s="2">
        <v>0</v>
      </c>
      <c r="T15" s="2">
        <v>0</v>
      </c>
      <c r="U15" s="2">
        <v>0</v>
      </c>
      <c r="V15" s="10">
        <f t="shared" si="7"/>
        <v>0</v>
      </c>
      <c r="W15" s="8">
        <f t="shared" si="8"/>
        <v>0</v>
      </c>
      <c r="X15" s="19">
        <f t="shared" si="3"/>
        <v>0</v>
      </c>
      <c r="Y15" s="19">
        <f t="shared" si="9"/>
        <v>0</v>
      </c>
      <c r="Z15" s="11">
        <f t="shared" si="4"/>
        <v>0</v>
      </c>
      <c r="AA15" s="39">
        <v>0</v>
      </c>
      <c r="AB15" s="39">
        <v>0</v>
      </c>
      <c r="AC15" s="31">
        <f t="shared" si="5"/>
        <v>0</v>
      </c>
      <c r="AD15" s="34">
        <f t="shared" si="6"/>
        <v>0</v>
      </c>
    </row>
    <row r="16" spans="1:30" ht="30" x14ac:dyDescent="0.2">
      <c r="A16" s="14" t="s">
        <v>10</v>
      </c>
      <c r="B16" s="15" t="s">
        <v>10</v>
      </c>
      <c r="C16" s="39">
        <v>0</v>
      </c>
      <c r="D16" s="39">
        <v>0</v>
      </c>
      <c r="E16" s="31">
        <f t="shared" si="0"/>
        <v>0</v>
      </c>
      <c r="F16" s="2">
        <v>0</v>
      </c>
      <c r="G16" s="2">
        <v>0</v>
      </c>
      <c r="H16" s="2">
        <v>0</v>
      </c>
      <c r="I16" s="2">
        <v>0</v>
      </c>
      <c r="J16" s="2">
        <v>0</v>
      </c>
      <c r="K16" s="2">
        <v>0</v>
      </c>
      <c r="L16" s="2">
        <v>0</v>
      </c>
      <c r="M16" s="2">
        <v>0</v>
      </c>
      <c r="N16" s="2">
        <v>0</v>
      </c>
      <c r="O16" s="2">
        <v>0</v>
      </c>
      <c r="P16" s="2">
        <v>0</v>
      </c>
      <c r="Q16" s="10">
        <f t="shared" si="1"/>
        <v>0</v>
      </c>
      <c r="R16" s="8">
        <f t="shared" si="2"/>
        <v>0</v>
      </c>
      <c r="S16" s="2">
        <v>968</v>
      </c>
      <c r="T16" s="2">
        <v>0</v>
      </c>
      <c r="U16" s="2">
        <v>1248</v>
      </c>
      <c r="V16" s="10">
        <f t="shared" si="7"/>
        <v>2216</v>
      </c>
      <c r="W16" s="8">
        <f t="shared" si="8"/>
        <v>1.9331425779886944</v>
      </c>
      <c r="X16" s="19">
        <f t="shared" si="3"/>
        <v>0</v>
      </c>
      <c r="Y16" s="19">
        <f t="shared" si="9"/>
        <v>9.1824272454462985</v>
      </c>
      <c r="Z16" s="11">
        <f t="shared" si="4"/>
        <v>9.1824272454462985</v>
      </c>
      <c r="AA16" s="39">
        <v>0</v>
      </c>
      <c r="AB16" s="39">
        <v>0</v>
      </c>
      <c r="AC16" s="31">
        <f t="shared" si="5"/>
        <v>0</v>
      </c>
      <c r="AD16" s="34">
        <f t="shared" si="6"/>
        <v>-9.1824272454462985</v>
      </c>
    </row>
    <row r="17" spans="1:30" ht="30" x14ac:dyDescent="0.2">
      <c r="A17" s="14" t="s">
        <v>12</v>
      </c>
      <c r="B17" s="15" t="s">
        <v>12</v>
      </c>
      <c r="C17" s="39">
        <v>0</v>
      </c>
      <c r="D17" s="39">
        <v>0</v>
      </c>
      <c r="E17" s="31">
        <f t="shared" si="0"/>
        <v>0</v>
      </c>
      <c r="F17" s="2">
        <v>0</v>
      </c>
      <c r="G17" s="2">
        <v>0</v>
      </c>
      <c r="H17" s="2">
        <v>0</v>
      </c>
      <c r="I17" s="2">
        <v>0</v>
      </c>
      <c r="J17" s="2">
        <v>0</v>
      </c>
      <c r="K17" s="2">
        <v>0</v>
      </c>
      <c r="L17" s="2">
        <v>0</v>
      </c>
      <c r="M17" s="2">
        <v>0</v>
      </c>
      <c r="N17" s="2">
        <v>0</v>
      </c>
      <c r="O17" s="2">
        <v>0</v>
      </c>
      <c r="P17" s="2">
        <v>0</v>
      </c>
      <c r="Q17" s="10">
        <f t="shared" si="1"/>
        <v>0</v>
      </c>
      <c r="R17" s="8">
        <f t="shared" si="2"/>
        <v>0</v>
      </c>
      <c r="S17" s="2">
        <v>0</v>
      </c>
      <c r="T17" s="2">
        <v>0</v>
      </c>
      <c r="U17" s="2">
        <v>0</v>
      </c>
      <c r="V17" s="10">
        <f t="shared" si="7"/>
        <v>0</v>
      </c>
      <c r="W17" s="8">
        <f t="shared" si="8"/>
        <v>0</v>
      </c>
      <c r="X17" s="19">
        <f t="shared" si="3"/>
        <v>0</v>
      </c>
      <c r="Y17" s="19">
        <f t="shared" si="9"/>
        <v>0</v>
      </c>
      <c r="Z17" s="11">
        <f t="shared" si="4"/>
        <v>0</v>
      </c>
      <c r="AA17" s="39">
        <v>0</v>
      </c>
      <c r="AB17" s="39">
        <v>0</v>
      </c>
      <c r="AC17" s="31">
        <f t="shared" si="5"/>
        <v>0</v>
      </c>
      <c r="AD17" s="34">
        <f t="shared" si="6"/>
        <v>0</v>
      </c>
    </row>
    <row r="18" spans="1:30" ht="30" x14ac:dyDescent="0.2">
      <c r="A18" s="14" t="s">
        <v>14</v>
      </c>
      <c r="B18" s="15" t="s">
        <v>14</v>
      </c>
      <c r="C18" s="39">
        <v>0</v>
      </c>
      <c r="D18" s="39">
        <v>0</v>
      </c>
      <c r="E18" s="31">
        <f t="shared" si="0"/>
        <v>0</v>
      </c>
      <c r="F18" s="2">
        <v>0</v>
      </c>
      <c r="G18" s="2">
        <v>0</v>
      </c>
      <c r="H18" s="2">
        <v>0</v>
      </c>
      <c r="I18" s="2">
        <v>0</v>
      </c>
      <c r="J18" s="2">
        <v>0</v>
      </c>
      <c r="K18" s="2">
        <v>0</v>
      </c>
      <c r="L18" s="2">
        <v>0</v>
      </c>
      <c r="M18" s="2">
        <v>0</v>
      </c>
      <c r="N18" s="2">
        <v>0</v>
      </c>
      <c r="O18" s="2">
        <v>0</v>
      </c>
      <c r="P18" s="2">
        <v>0</v>
      </c>
      <c r="Q18" s="10">
        <f t="shared" si="1"/>
        <v>0</v>
      </c>
      <c r="R18" s="8">
        <f t="shared" si="2"/>
        <v>0</v>
      </c>
      <c r="S18" s="2">
        <v>0</v>
      </c>
      <c r="T18" s="2">
        <v>0</v>
      </c>
      <c r="U18" s="2">
        <v>0</v>
      </c>
      <c r="V18" s="10">
        <f t="shared" si="7"/>
        <v>0</v>
      </c>
      <c r="W18" s="8">
        <f t="shared" si="8"/>
        <v>0</v>
      </c>
      <c r="X18" s="19">
        <f t="shared" si="3"/>
        <v>0</v>
      </c>
      <c r="Y18" s="19">
        <f t="shared" si="9"/>
        <v>0</v>
      </c>
      <c r="Z18" s="11">
        <f t="shared" si="4"/>
        <v>0</v>
      </c>
      <c r="AA18" s="39">
        <v>0</v>
      </c>
      <c r="AB18" s="39">
        <v>0</v>
      </c>
      <c r="AC18" s="31">
        <f t="shared" si="5"/>
        <v>0</v>
      </c>
      <c r="AD18" s="34">
        <f t="shared" si="6"/>
        <v>0</v>
      </c>
    </row>
    <row r="19" spans="1:30" x14ac:dyDescent="0.2">
      <c r="A19" s="14" t="s">
        <v>16</v>
      </c>
      <c r="B19" s="15" t="s">
        <v>20</v>
      </c>
      <c r="C19" s="39">
        <v>0</v>
      </c>
      <c r="D19" s="39">
        <v>0</v>
      </c>
      <c r="E19" s="31">
        <f t="shared" si="0"/>
        <v>0</v>
      </c>
      <c r="F19" s="2">
        <v>0</v>
      </c>
      <c r="G19" s="2">
        <v>0</v>
      </c>
      <c r="H19" s="2">
        <v>0</v>
      </c>
      <c r="I19" s="2">
        <v>0</v>
      </c>
      <c r="J19" s="2">
        <v>0</v>
      </c>
      <c r="K19" s="2">
        <v>0</v>
      </c>
      <c r="L19" s="2">
        <v>0</v>
      </c>
      <c r="M19" s="2">
        <v>0</v>
      </c>
      <c r="N19" s="2">
        <v>0</v>
      </c>
      <c r="O19" s="2">
        <v>0</v>
      </c>
      <c r="P19" s="2">
        <v>0</v>
      </c>
      <c r="Q19" s="10">
        <f t="shared" si="1"/>
        <v>0</v>
      </c>
      <c r="R19" s="8">
        <f t="shared" si="2"/>
        <v>0</v>
      </c>
      <c r="S19" s="2">
        <v>0</v>
      </c>
      <c r="T19" s="2">
        <v>0</v>
      </c>
      <c r="U19" s="2">
        <v>0</v>
      </c>
      <c r="V19" s="10">
        <f t="shared" si="7"/>
        <v>0</v>
      </c>
      <c r="W19" s="8">
        <f t="shared" si="8"/>
        <v>0</v>
      </c>
      <c r="X19" s="19">
        <f t="shared" si="3"/>
        <v>0</v>
      </c>
      <c r="Y19" s="19">
        <f t="shared" si="9"/>
        <v>0</v>
      </c>
      <c r="Z19" s="11">
        <f t="shared" si="4"/>
        <v>0</v>
      </c>
      <c r="AA19" s="39">
        <v>0</v>
      </c>
      <c r="AB19" s="39">
        <v>0</v>
      </c>
      <c r="AC19" s="31">
        <f t="shared" si="5"/>
        <v>0</v>
      </c>
      <c r="AD19" s="34">
        <f t="shared" si="6"/>
        <v>0</v>
      </c>
    </row>
    <row r="20" spans="1:30" ht="32" customHeight="1" x14ac:dyDescent="0.2">
      <c r="A20" s="14" t="s">
        <v>16</v>
      </c>
      <c r="B20" s="15" t="s">
        <v>23</v>
      </c>
      <c r="C20" s="39">
        <v>0</v>
      </c>
      <c r="D20" s="39">
        <v>0</v>
      </c>
      <c r="E20" s="31">
        <f t="shared" si="0"/>
        <v>0</v>
      </c>
      <c r="F20" s="2">
        <v>0</v>
      </c>
      <c r="G20" s="2">
        <v>0</v>
      </c>
      <c r="H20" s="2">
        <v>0</v>
      </c>
      <c r="I20" s="2">
        <v>0</v>
      </c>
      <c r="J20" s="2">
        <v>0</v>
      </c>
      <c r="K20" s="2">
        <v>0</v>
      </c>
      <c r="L20" s="2">
        <v>0</v>
      </c>
      <c r="M20" s="2">
        <v>0</v>
      </c>
      <c r="N20" s="2">
        <v>0</v>
      </c>
      <c r="O20" s="2">
        <v>0</v>
      </c>
      <c r="P20" s="2">
        <v>0</v>
      </c>
      <c r="Q20" s="10">
        <f t="shared" si="1"/>
        <v>0</v>
      </c>
      <c r="R20" s="8">
        <f t="shared" si="2"/>
        <v>0</v>
      </c>
      <c r="S20" s="2">
        <v>0</v>
      </c>
      <c r="T20" s="2">
        <v>0</v>
      </c>
      <c r="U20" s="2">
        <v>0</v>
      </c>
      <c r="V20" s="10">
        <f t="shared" si="7"/>
        <v>0</v>
      </c>
      <c r="W20" s="8">
        <f t="shared" si="8"/>
        <v>0</v>
      </c>
      <c r="X20" s="19">
        <f t="shared" si="3"/>
        <v>0</v>
      </c>
      <c r="Y20" s="19">
        <f t="shared" si="9"/>
        <v>0</v>
      </c>
      <c r="Z20" s="11">
        <f t="shared" si="4"/>
        <v>0</v>
      </c>
      <c r="AA20" s="39">
        <v>0</v>
      </c>
      <c r="AB20" s="39">
        <v>0</v>
      </c>
      <c r="AC20" s="31">
        <f t="shared" si="5"/>
        <v>0</v>
      </c>
      <c r="AD20" s="34">
        <f t="shared" si="6"/>
        <v>0</v>
      </c>
    </row>
    <row r="21" spans="1:30" x14ac:dyDescent="0.2">
      <c r="A21" s="14" t="s">
        <v>17</v>
      </c>
      <c r="B21" s="15" t="s">
        <v>17</v>
      </c>
      <c r="C21" s="39">
        <v>0</v>
      </c>
      <c r="D21" s="39">
        <v>0</v>
      </c>
      <c r="E21" s="31">
        <f t="shared" si="0"/>
        <v>0</v>
      </c>
      <c r="F21" s="2">
        <v>0</v>
      </c>
      <c r="G21" s="2">
        <v>0</v>
      </c>
      <c r="H21" s="2">
        <v>0</v>
      </c>
      <c r="I21" s="2">
        <v>0</v>
      </c>
      <c r="J21" s="2">
        <v>0</v>
      </c>
      <c r="K21" s="2">
        <v>0</v>
      </c>
      <c r="L21" s="2">
        <v>0</v>
      </c>
      <c r="M21" s="2">
        <v>0</v>
      </c>
      <c r="N21" s="2">
        <v>0</v>
      </c>
      <c r="O21" s="2">
        <v>0</v>
      </c>
      <c r="P21" s="2">
        <v>0</v>
      </c>
      <c r="Q21" s="10">
        <f t="shared" si="1"/>
        <v>0</v>
      </c>
      <c r="R21" s="8">
        <f t="shared" si="2"/>
        <v>0</v>
      </c>
      <c r="S21" s="2">
        <v>0</v>
      </c>
      <c r="T21" s="2">
        <v>0</v>
      </c>
      <c r="U21" s="2">
        <v>0</v>
      </c>
      <c r="V21" s="10">
        <f t="shared" si="7"/>
        <v>0</v>
      </c>
      <c r="W21" s="8">
        <f t="shared" si="8"/>
        <v>0</v>
      </c>
      <c r="X21" s="19">
        <f t="shared" si="3"/>
        <v>0</v>
      </c>
      <c r="Y21" s="19">
        <f t="shared" si="9"/>
        <v>0</v>
      </c>
      <c r="Z21" s="11">
        <f t="shared" si="4"/>
        <v>0</v>
      </c>
      <c r="AA21" s="39">
        <v>0</v>
      </c>
      <c r="AB21" s="39">
        <v>0</v>
      </c>
      <c r="AC21" s="31">
        <f t="shared" si="5"/>
        <v>0</v>
      </c>
      <c r="AD21" s="34">
        <f t="shared" si="6"/>
        <v>0</v>
      </c>
    </row>
    <row r="22" spans="1:30" ht="30" x14ac:dyDescent="0.2">
      <c r="A22" s="14" t="s">
        <v>18</v>
      </c>
      <c r="B22" s="15" t="s">
        <v>26</v>
      </c>
      <c r="C22" s="39">
        <v>0</v>
      </c>
      <c r="D22" s="39">
        <v>0</v>
      </c>
      <c r="E22" s="31">
        <f t="shared" si="0"/>
        <v>0</v>
      </c>
      <c r="F22" s="2">
        <v>0</v>
      </c>
      <c r="G22" s="2">
        <v>0</v>
      </c>
      <c r="H22" s="2">
        <v>560</v>
      </c>
      <c r="I22" s="2">
        <v>0</v>
      </c>
      <c r="J22" s="2">
        <v>400</v>
      </c>
      <c r="K22" s="2">
        <v>0</v>
      </c>
      <c r="L22" s="2">
        <v>0</v>
      </c>
      <c r="M22" s="2">
        <v>0</v>
      </c>
      <c r="N22" s="2">
        <v>0</v>
      </c>
      <c r="O22" s="2">
        <v>0</v>
      </c>
      <c r="P22" s="2">
        <v>288</v>
      </c>
      <c r="Q22" s="10">
        <f t="shared" si="1"/>
        <v>1248</v>
      </c>
      <c r="R22" s="8">
        <f t="shared" si="2"/>
        <v>0.27447271767577913</v>
      </c>
      <c r="S22" s="2">
        <v>0</v>
      </c>
      <c r="T22" s="2">
        <v>0</v>
      </c>
      <c r="U22" s="2">
        <v>0</v>
      </c>
      <c r="V22" s="10">
        <f t="shared" si="7"/>
        <v>0</v>
      </c>
      <c r="W22" s="8">
        <f t="shared" si="8"/>
        <v>0</v>
      </c>
      <c r="X22" s="19">
        <f t="shared" si="3"/>
        <v>39.894609514174498</v>
      </c>
      <c r="Y22" s="19">
        <f t="shared" si="9"/>
        <v>0</v>
      </c>
      <c r="Z22" s="11">
        <f t="shared" si="4"/>
        <v>39.894609514174498</v>
      </c>
      <c r="AA22" s="39">
        <v>0</v>
      </c>
      <c r="AB22" s="39">
        <v>0</v>
      </c>
      <c r="AC22" s="31">
        <f t="shared" si="5"/>
        <v>0</v>
      </c>
      <c r="AD22" s="34">
        <f t="shared" si="6"/>
        <v>-39.894609514174498</v>
      </c>
    </row>
    <row r="23" spans="1:30" x14ac:dyDescent="0.2">
      <c r="A23" s="14" t="s">
        <v>19</v>
      </c>
      <c r="B23" s="15" t="s">
        <v>28</v>
      </c>
      <c r="C23" s="39">
        <v>0</v>
      </c>
      <c r="D23" s="39">
        <v>0</v>
      </c>
      <c r="E23" s="31">
        <f t="shared" si="0"/>
        <v>0</v>
      </c>
      <c r="F23" s="2">
        <v>0</v>
      </c>
      <c r="G23" s="2">
        <v>0</v>
      </c>
      <c r="H23" s="2">
        <v>0</v>
      </c>
      <c r="I23" s="2">
        <v>0</v>
      </c>
      <c r="J23" s="2">
        <v>0</v>
      </c>
      <c r="K23" s="2">
        <v>0</v>
      </c>
      <c r="L23" s="2">
        <v>0</v>
      </c>
      <c r="M23" s="2">
        <v>0</v>
      </c>
      <c r="N23" s="2">
        <v>0</v>
      </c>
      <c r="O23" s="2">
        <v>0</v>
      </c>
      <c r="P23" s="2">
        <v>0</v>
      </c>
      <c r="Q23" s="10">
        <f t="shared" si="1"/>
        <v>0</v>
      </c>
      <c r="R23" s="8">
        <f t="shared" si="2"/>
        <v>0</v>
      </c>
      <c r="S23" s="2">
        <v>0</v>
      </c>
      <c r="T23" s="2">
        <v>0</v>
      </c>
      <c r="U23" s="2">
        <v>0</v>
      </c>
      <c r="V23" s="10">
        <f t="shared" si="7"/>
        <v>0</v>
      </c>
      <c r="W23" s="8">
        <f t="shared" si="8"/>
        <v>0</v>
      </c>
      <c r="X23" s="19">
        <f t="shared" si="3"/>
        <v>0</v>
      </c>
      <c r="Y23" s="19">
        <f t="shared" si="9"/>
        <v>0</v>
      </c>
      <c r="Z23" s="11">
        <f t="shared" si="4"/>
        <v>0</v>
      </c>
      <c r="AA23" s="39">
        <v>0</v>
      </c>
      <c r="AB23" s="39">
        <v>0</v>
      </c>
      <c r="AC23" s="31">
        <f t="shared" si="5"/>
        <v>0</v>
      </c>
      <c r="AD23" s="34">
        <f t="shared" si="6"/>
        <v>0</v>
      </c>
    </row>
    <row r="24" spans="1:30" x14ac:dyDescent="0.2">
      <c r="A24" s="14" t="s">
        <v>19</v>
      </c>
      <c r="B24" s="15" t="s">
        <v>29</v>
      </c>
      <c r="C24" s="39">
        <v>0</v>
      </c>
      <c r="D24" s="39">
        <v>0</v>
      </c>
      <c r="E24" s="31">
        <f t="shared" si="0"/>
        <v>0</v>
      </c>
      <c r="F24" s="2">
        <v>0</v>
      </c>
      <c r="G24" s="2">
        <v>0</v>
      </c>
      <c r="H24" s="2">
        <v>0</v>
      </c>
      <c r="I24" s="2">
        <v>0</v>
      </c>
      <c r="J24" s="2">
        <v>0</v>
      </c>
      <c r="K24" s="2">
        <v>0</v>
      </c>
      <c r="L24" s="2">
        <v>0</v>
      </c>
      <c r="M24" s="2">
        <v>0</v>
      </c>
      <c r="N24" s="2">
        <v>0</v>
      </c>
      <c r="O24" s="2">
        <v>0</v>
      </c>
      <c r="P24" s="2">
        <v>0</v>
      </c>
      <c r="Q24" s="10">
        <f t="shared" si="1"/>
        <v>0</v>
      </c>
      <c r="R24" s="8">
        <f t="shared" si="2"/>
        <v>0</v>
      </c>
      <c r="S24" s="2">
        <v>1440</v>
      </c>
      <c r="T24" s="2">
        <v>0</v>
      </c>
      <c r="U24" s="2">
        <v>1740</v>
      </c>
      <c r="V24" s="10">
        <f t="shared" si="7"/>
        <v>3180</v>
      </c>
      <c r="W24" s="8">
        <f t="shared" si="8"/>
        <v>2.7740944936841374</v>
      </c>
      <c r="X24" s="19">
        <f t="shared" si="3"/>
        <v>0</v>
      </c>
      <c r="Y24" s="19">
        <f t="shared" si="9"/>
        <v>13.176948844999652</v>
      </c>
      <c r="Z24" s="11">
        <f t="shared" si="4"/>
        <v>13.176948844999652</v>
      </c>
      <c r="AA24" s="39">
        <v>0</v>
      </c>
      <c r="AB24" s="39">
        <v>0</v>
      </c>
      <c r="AC24" s="31">
        <f t="shared" si="5"/>
        <v>0</v>
      </c>
      <c r="AD24" s="34">
        <f t="shared" si="6"/>
        <v>-13.176948844999652</v>
      </c>
    </row>
    <row r="25" spans="1:30" x14ac:dyDescent="0.2">
      <c r="A25" s="14" t="s">
        <v>21</v>
      </c>
      <c r="B25" s="15" t="s">
        <v>30</v>
      </c>
      <c r="C25" s="39">
        <v>0</v>
      </c>
      <c r="D25" s="39">
        <v>0</v>
      </c>
      <c r="E25" s="31">
        <f t="shared" si="0"/>
        <v>0</v>
      </c>
      <c r="F25" s="2">
        <v>0</v>
      </c>
      <c r="G25" s="2">
        <v>0</v>
      </c>
      <c r="H25" s="2">
        <v>0</v>
      </c>
      <c r="I25" s="2">
        <v>0</v>
      </c>
      <c r="J25" s="2">
        <v>0</v>
      </c>
      <c r="K25" s="2">
        <v>0</v>
      </c>
      <c r="L25" s="2">
        <v>0</v>
      </c>
      <c r="M25" s="2">
        <v>0</v>
      </c>
      <c r="N25" s="2">
        <v>0</v>
      </c>
      <c r="O25" s="2">
        <v>0</v>
      </c>
      <c r="P25" s="2">
        <v>0</v>
      </c>
      <c r="Q25" s="10">
        <f t="shared" si="1"/>
        <v>0</v>
      </c>
      <c r="R25" s="8">
        <f t="shared" si="2"/>
        <v>0</v>
      </c>
      <c r="S25" s="2">
        <v>0</v>
      </c>
      <c r="T25" s="2">
        <v>0</v>
      </c>
      <c r="U25" s="2">
        <v>0</v>
      </c>
      <c r="V25" s="10">
        <f t="shared" si="7"/>
        <v>0</v>
      </c>
      <c r="W25" s="8">
        <f t="shared" si="8"/>
        <v>0</v>
      </c>
      <c r="X25" s="19">
        <f t="shared" si="3"/>
        <v>0</v>
      </c>
      <c r="Y25" s="19">
        <f t="shared" si="9"/>
        <v>0</v>
      </c>
      <c r="Z25" s="11">
        <f t="shared" si="4"/>
        <v>0</v>
      </c>
      <c r="AA25" s="39">
        <v>0</v>
      </c>
      <c r="AB25" s="39">
        <v>0</v>
      </c>
      <c r="AC25" s="31">
        <f t="shared" si="5"/>
        <v>0</v>
      </c>
      <c r="AD25" s="34">
        <f t="shared" si="6"/>
        <v>0</v>
      </c>
    </row>
    <row r="26" spans="1:30" x14ac:dyDescent="0.2">
      <c r="A26" s="14" t="s">
        <v>21</v>
      </c>
      <c r="B26" s="15" t="s">
        <v>31</v>
      </c>
      <c r="C26" s="39">
        <v>0</v>
      </c>
      <c r="D26" s="39">
        <v>0</v>
      </c>
      <c r="E26" s="31">
        <f t="shared" si="0"/>
        <v>0</v>
      </c>
      <c r="F26" s="2">
        <v>0</v>
      </c>
      <c r="G26" s="2">
        <v>0</v>
      </c>
      <c r="H26" s="2">
        <v>0</v>
      </c>
      <c r="I26" s="2">
        <v>0</v>
      </c>
      <c r="J26" s="2">
        <v>0</v>
      </c>
      <c r="K26" s="2">
        <v>0</v>
      </c>
      <c r="L26" s="2">
        <v>0</v>
      </c>
      <c r="M26" s="2">
        <v>0</v>
      </c>
      <c r="N26" s="2">
        <v>0</v>
      </c>
      <c r="O26" s="2">
        <v>0</v>
      </c>
      <c r="P26" s="2">
        <v>0</v>
      </c>
      <c r="Q26" s="10">
        <f t="shared" si="1"/>
        <v>0</v>
      </c>
      <c r="R26" s="8">
        <f t="shared" si="2"/>
        <v>0</v>
      </c>
      <c r="S26" s="2">
        <v>0</v>
      </c>
      <c r="T26" s="2">
        <v>0</v>
      </c>
      <c r="U26" s="2">
        <v>713</v>
      </c>
      <c r="V26" s="10">
        <f t="shared" si="7"/>
        <v>713</v>
      </c>
      <c r="W26" s="8">
        <f t="shared" si="8"/>
        <v>0.6219903691813804</v>
      </c>
      <c r="X26" s="19">
        <f t="shared" si="3"/>
        <v>0</v>
      </c>
      <c r="Y26" s="19">
        <f t="shared" si="9"/>
        <v>2.9544542536115568</v>
      </c>
      <c r="Z26" s="11">
        <f t="shared" si="4"/>
        <v>2.9544542536115568</v>
      </c>
      <c r="AA26" s="39">
        <v>0</v>
      </c>
      <c r="AB26" s="39">
        <v>0</v>
      </c>
      <c r="AC26" s="31">
        <f t="shared" si="5"/>
        <v>0</v>
      </c>
      <c r="AD26" s="34">
        <f t="shared" si="6"/>
        <v>-2.9544542536115568</v>
      </c>
    </row>
    <row r="27" spans="1:30" x14ac:dyDescent="0.2">
      <c r="A27" s="14" t="s">
        <v>22</v>
      </c>
      <c r="B27" s="15" t="s">
        <v>32</v>
      </c>
      <c r="C27" s="39">
        <v>0</v>
      </c>
      <c r="D27" s="39">
        <v>0</v>
      </c>
      <c r="E27" s="31">
        <f t="shared" si="0"/>
        <v>0</v>
      </c>
      <c r="F27" s="2">
        <v>0</v>
      </c>
      <c r="G27" s="2">
        <v>0</v>
      </c>
      <c r="H27" s="2">
        <v>0</v>
      </c>
      <c r="I27" s="2">
        <v>0</v>
      </c>
      <c r="J27" s="2">
        <v>0</v>
      </c>
      <c r="K27" s="2">
        <v>0</v>
      </c>
      <c r="L27" s="2">
        <v>0</v>
      </c>
      <c r="M27" s="2">
        <v>0</v>
      </c>
      <c r="N27" s="2">
        <v>0</v>
      </c>
      <c r="O27" s="2">
        <v>0</v>
      </c>
      <c r="P27" s="2">
        <v>0</v>
      </c>
      <c r="Q27" s="10">
        <f t="shared" si="1"/>
        <v>0</v>
      </c>
      <c r="R27" s="8">
        <f t="shared" si="2"/>
        <v>0</v>
      </c>
      <c r="S27" s="2">
        <v>0</v>
      </c>
      <c r="T27" s="2">
        <v>0</v>
      </c>
      <c r="U27" s="2">
        <v>0</v>
      </c>
      <c r="V27" s="10">
        <f t="shared" si="7"/>
        <v>0</v>
      </c>
      <c r="W27" s="8">
        <f t="shared" si="8"/>
        <v>0</v>
      </c>
      <c r="X27" s="19">
        <f t="shared" si="3"/>
        <v>0</v>
      </c>
      <c r="Y27" s="19">
        <f t="shared" si="9"/>
        <v>0</v>
      </c>
      <c r="Z27" s="11">
        <f t="shared" si="4"/>
        <v>0</v>
      </c>
      <c r="AA27" s="39">
        <v>0</v>
      </c>
      <c r="AB27" s="39">
        <v>0</v>
      </c>
      <c r="AC27" s="31">
        <f t="shared" si="5"/>
        <v>0</v>
      </c>
      <c r="AD27" s="34">
        <f t="shared" si="6"/>
        <v>0</v>
      </c>
    </row>
    <row r="28" spans="1:30" x14ac:dyDescent="0.2">
      <c r="A28" s="14" t="s">
        <v>22</v>
      </c>
      <c r="B28" s="15" t="s">
        <v>33</v>
      </c>
      <c r="C28" s="39">
        <v>0</v>
      </c>
      <c r="D28" s="39">
        <v>0</v>
      </c>
      <c r="E28" s="31">
        <f t="shared" si="0"/>
        <v>0</v>
      </c>
      <c r="F28" s="2">
        <v>0</v>
      </c>
      <c r="G28" s="2">
        <v>0</v>
      </c>
      <c r="H28" s="2">
        <v>0</v>
      </c>
      <c r="I28" s="2">
        <v>0</v>
      </c>
      <c r="J28" s="2">
        <v>0</v>
      </c>
      <c r="K28" s="2">
        <v>0</v>
      </c>
      <c r="L28" s="2">
        <v>0</v>
      </c>
      <c r="M28" s="2">
        <v>0</v>
      </c>
      <c r="N28" s="2">
        <v>0</v>
      </c>
      <c r="O28" s="2">
        <v>0</v>
      </c>
      <c r="P28" s="2">
        <v>0</v>
      </c>
      <c r="Q28" s="10">
        <f t="shared" si="1"/>
        <v>0</v>
      </c>
      <c r="R28" s="8">
        <f t="shared" si="2"/>
        <v>0</v>
      </c>
      <c r="S28" s="2">
        <v>988</v>
      </c>
      <c r="T28" s="2">
        <v>0</v>
      </c>
      <c r="U28" s="2">
        <v>1890</v>
      </c>
      <c r="V28" s="10">
        <f t="shared" si="7"/>
        <v>2878</v>
      </c>
      <c r="W28" s="8">
        <f t="shared" si="8"/>
        <v>2.5106427524600461</v>
      </c>
      <c r="X28" s="19">
        <f t="shared" si="3"/>
        <v>0</v>
      </c>
      <c r="Y28" s="19">
        <f t="shared" si="9"/>
        <v>11.925553074185219</v>
      </c>
      <c r="Z28" s="11">
        <f t="shared" si="4"/>
        <v>11.925553074185219</v>
      </c>
      <c r="AA28" s="39">
        <v>0</v>
      </c>
      <c r="AB28" s="39">
        <v>0</v>
      </c>
      <c r="AC28" s="31">
        <f t="shared" si="5"/>
        <v>0</v>
      </c>
      <c r="AD28" s="34">
        <f t="shared" si="6"/>
        <v>-11.925553074185219</v>
      </c>
    </row>
    <row r="29" spans="1:30" x14ac:dyDescent="0.2">
      <c r="A29" s="14" t="s">
        <v>22</v>
      </c>
      <c r="B29" s="15" t="s">
        <v>34</v>
      </c>
      <c r="C29" s="39">
        <v>841</v>
      </c>
      <c r="D29" s="39">
        <v>0</v>
      </c>
      <c r="E29" s="31">
        <f t="shared" si="0"/>
        <v>841</v>
      </c>
      <c r="F29" s="2">
        <v>0</v>
      </c>
      <c r="G29" s="2">
        <v>0</v>
      </c>
      <c r="H29" s="2">
        <v>0</v>
      </c>
      <c r="I29" s="2">
        <v>0</v>
      </c>
      <c r="J29" s="2">
        <v>0</v>
      </c>
      <c r="K29" s="2">
        <v>0</v>
      </c>
      <c r="L29" s="2">
        <v>0</v>
      </c>
      <c r="M29" s="2">
        <v>0</v>
      </c>
      <c r="N29" s="2">
        <v>0</v>
      </c>
      <c r="O29" s="2">
        <v>0</v>
      </c>
      <c r="P29" s="2">
        <v>0</v>
      </c>
      <c r="Q29" s="10">
        <f t="shared" si="1"/>
        <v>0</v>
      </c>
      <c r="R29" s="8">
        <f t="shared" si="2"/>
        <v>0</v>
      </c>
      <c r="S29" s="2">
        <v>0</v>
      </c>
      <c r="T29" s="2">
        <v>0</v>
      </c>
      <c r="U29" s="2">
        <v>0</v>
      </c>
      <c r="V29" s="10">
        <f t="shared" si="7"/>
        <v>0</v>
      </c>
      <c r="W29" s="8">
        <f t="shared" si="8"/>
        <v>0</v>
      </c>
      <c r="X29" s="19">
        <f t="shared" si="3"/>
        <v>0</v>
      </c>
      <c r="Y29" s="19">
        <f t="shared" si="9"/>
        <v>0</v>
      </c>
      <c r="Z29" s="11">
        <f t="shared" si="4"/>
        <v>0</v>
      </c>
      <c r="AA29" s="39">
        <v>0</v>
      </c>
      <c r="AB29" s="39">
        <v>0</v>
      </c>
      <c r="AC29" s="31">
        <f t="shared" si="5"/>
        <v>0</v>
      </c>
      <c r="AD29" s="34">
        <f t="shared" si="6"/>
        <v>0</v>
      </c>
    </row>
    <row r="30" spans="1:30" x14ac:dyDescent="0.2">
      <c r="A30" s="14" t="s">
        <v>24</v>
      </c>
      <c r="B30" s="15" t="s">
        <v>35</v>
      </c>
      <c r="C30" s="39">
        <v>0</v>
      </c>
      <c r="D30" s="39">
        <v>0</v>
      </c>
      <c r="E30" s="31">
        <f t="shared" si="0"/>
        <v>0</v>
      </c>
      <c r="F30" s="2">
        <v>0</v>
      </c>
      <c r="G30" s="2">
        <v>0</v>
      </c>
      <c r="H30" s="2">
        <v>0</v>
      </c>
      <c r="I30" s="2">
        <v>0</v>
      </c>
      <c r="J30" s="2">
        <v>0</v>
      </c>
      <c r="K30" s="2">
        <v>0</v>
      </c>
      <c r="L30" s="2">
        <v>0</v>
      </c>
      <c r="M30" s="2">
        <v>0</v>
      </c>
      <c r="N30" s="2">
        <v>0</v>
      </c>
      <c r="O30" s="2">
        <v>0</v>
      </c>
      <c r="P30" s="2">
        <v>0</v>
      </c>
      <c r="Q30" s="10">
        <f t="shared" si="1"/>
        <v>0</v>
      </c>
      <c r="R30" s="8">
        <f t="shared" si="2"/>
        <v>0</v>
      </c>
      <c r="S30" s="2">
        <v>0</v>
      </c>
      <c r="T30" s="2">
        <v>0</v>
      </c>
      <c r="U30" s="2">
        <v>0</v>
      </c>
      <c r="V30" s="10">
        <f t="shared" si="7"/>
        <v>0</v>
      </c>
      <c r="W30" s="8">
        <f t="shared" si="8"/>
        <v>0</v>
      </c>
      <c r="X30" s="19">
        <f t="shared" si="3"/>
        <v>0</v>
      </c>
      <c r="Y30" s="19">
        <f t="shared" si="9"/>
        <v>0</v>
      </c>
      <c r="Z30" s="11">
        <f t="shared" si="4"/>
        <v>0</v>
      </c>
      <c r="AA30" s="39">
        <v>0</v>
      </c>
      <c r="AB30" s="39">
        <v>0</v>
      </c>
      <c r="AC30" s="31">
        <f t="shared" si="5"/>
        <v>0</v>
      </c>
      <c r="AD30" s="34">
        <f t="shared" si="6"/>
        <v>0</v>
      </c>
    </row>
    <row r="31" spans="1:30" x14ac:dyDescent="0.2">
      <c r="A31" s="14" t="s">
        <v>24</v>
      </c>
      <c r="B31" s="15" t="s">
        <v>36</v>
      </c>
      <c r="C31" s="39">
        <v>0</v>
      </c>
      <c r="D31" s="39">
        <v>0</v>
      </c>
      <c r="E31" s="31">
        <f t="shared" si="0"/>
        <v>0</v>
      </c>
      <c r="F31" s="2">
        <v>0</v>
      </c>
      <c r="G31" s="2">
        <v>0</v>
      </c>
      <c r="H31" s="2">
        <v>0</v>
      </c>
      <c r="I31" s="2">
        <v>0</v>
      </c>
      <c r="J31" s="2">
        <v>0</v>
      </c>
      <c r="K31" s="2">
        <v>0</v>
      </c>
      <c r="L31" s="2">
        <v>0</v>
      </c>
      <c r="M31" s="2">
        <v>0</v>
      </c>
      <c r="N31" s="2">
        <v>0</v>
      </c>
      <c r="O31" s="2">
        <v>0</v>
      </c>
      <c r="P31" s="2">
        <v>0</v>
      </c>
      <c r="Q31" s="10">
        <f t="shared" si="1"/>
        <v>0</v>
      </c>
      <c r="R31" s="8">
        <f t="shared" si="2"/>
        <v>0</v>
      </c>
      <c r="S31" s="2">
        <v>0</v>
      </c>
      <c r="T31" s="2">
        <v>0</v>
      </c>
      <c r="U31" s="2">
        <v>0</v>
      </c>
      <c r="V31" s="10">
        <f t="shared" si="7"/>
        <v>0</v>
      </c>
      <c r="W31" s="8">
        <f t="shared" si="8"/>
        <v>0</v>
      </c>
      <c r="X31" s="19">
        <f t="shared" si="3"/>
        <v>0</v>
      </c>
      <c r="Y31" s="19">
        <f t="shared" si="9"/>
        <v>0</v>
      </c>
      <c r="Z31" s="11">
        <f t="shared" si="4"/>
        <v>0</v>
      </c>
      <c r="AA31" s="39">
        <v>0</v>
      </c>
      <c r="AB31" s="39">
        <v>0</v>
      </c>
      <c r="AC31" s="31">
        <f t="shared" si="5"/>
        <v>0</v>
      </c>
      <c r="AD31" s="34">
        <f t="shared" si="6"/>
        <v>0</v>
      </c>
    </row>
    <row r="32" spans="1:30" x14ac:dyDescent="0.2">
      <c r="A32" s="14" t="s">
        <v>24</v>
      </c>
      <c r="B32" s="15" t="s">
        <v>37</v>
      </c>
      <c r="C32" s="39">
        <v>0</v>
      </c>
      <c r="D32" s="39">
        <v>0</v>
      </c>
      <c r="E32" s="31">
        <f t="shared" si="0"/>
        <v>0</v>
      </c>
      <c r="F32" s="2">
        <v>0</v>
      </c>
      <c r="G32" s="2">
        <v>0</v>
      </c>
      <c r="H32" s="2">
        <v>0</v>
      </c>
      <c r="I32" s="2">
        <v>0</v>
      </c>
      <c r="J32" s="2">
        <v>0</v>
      </c>
      <c r="K32" s="2">
        <v>0</v>
      </c>
      <c r="L32" s="2">
        <v>0</v>
      </c>
      <c r="M32" s="2">
        <v>0</v>
      </c>
      <c r="N32" s="2">
        <v>0</v>
      </c>
      <c r="O32" s="2">
        <v>0</v>
      </c>
      <c r="P32" s="2">
        <v>0</v>
      </c>
      <c r="Q32" s="10">
        <f t="shared" si="1"/>
        <v>0</v>
      </c>
      <c r="R32" s="8">
        <f t="shared" si="2"/>
        <v>0</v>
      </c>
      <c r="S32" s="2">
        <v>0</v>
      </c>
      <c r="T32" s="2">
        <v>897</v>
      </c>
      <c r="U32" s="2">
        <v>0</v>
      </c>
      <c r="V32" s="10">
        <f t="shared" si="7"/>
        <v>897</v>
      </c>
      <c r="W32" s="8">
        <f t="shared" si="8"/>
        <v>0.7825040128410915</v>
      </c>
      <c r="X32" s="19">
        <f t="shared" si="3"/>
        <v>0</v>
      </c>
      <c r="Y32" s="19">
        <f t="shared" si="9"/>
        <v>3.7168940609951848</v>
      </c>
      <c r="Z32" s="11">
        <f t="shared" si="4"/>
        <v>3.7168940609951848</v>
      </c>
      <c r="AA32" s="39">
        <v>0</v>
      </c>
      <c r="AB32" s="39">
        <v>0</v>
      </c>
      <c r="AC32" s="31">
        <f t="shared" si="5"/>
        <v>0</v>
      </c>
      <c r="AD32" s="34">
        <f t="shared" si="6"/>
        <v>-3.7168940609951848</v>
      </c>
    </row>
    <row r="33" spans="1:30" ht="17" thickBot="1" x14ac:dyDescent="0.25">
      <c r="A33" s="25" t="s">
        <v>25</v>
      </c>
      <c r="B33" s="20" t="s">
        <v>25</v>
      </c>
      <c r="C33" s="40">
        <v>0</v>
      </c>
      <c r="D33" s="41">
        <v>0</v>
      </c>
      <c r="E33" s="31">
        <f t="shared" si="0"/>
        <v>0</v>
      </c>
      <c r="F33" s="2">
        <v>0</v>
      </c>
      <c r="G33" s="2">
        <v>0</v>
      </c>
      <c r="H33" s="2">
        <v>0</v>
      </c>
      <c r="I33" s="2">
        <v>0</v>
      </c>
      <c r="J33" s="2">
        <v>0</v>
      </c>
      <c r="K33" s="2">
        <v>0</v>
      </c>
      <c r="L33" s="2">
        <v>0</v>
      </c>
      <c r="M33" s="2">
        <v>0</v>
      </c>
      <c r="N33" s="2">
        <v>0</v>
      </c>
      <c r="O33" s="2">
        <v>0</v>
      </c>
      <c r="P33" s="2">
        <v>0</v>
      </c>
      <c r="Q33" s="22">
        <f t="shared" si="1"/>
        <v>0</v>
      </c>
      <c r="R33" s="23">
        <f t="shared" si="2"/>
        <v>0</v>
      </c>
      <c r="S33" s="2">
        <v>928</v>
      </c>
      <c r="T33" s="2">
        <v>0</v>
      </c>
      <c r="U33" s="2">
        <v>0</v>
      </c>
      <c r="V33" s="10">
        <f t="shared" si="7"/>
        <v>928</v>
      </c>
      <c r="W33" s="8">
        <f t="shared" si="8"/>
        <v>0.80954707237071677</v>
      </c>
      <c r="X33" s="24">
        <f t="shared" si="3"/>
        <v>0</v>
      </c>
      <c r="Y33" s="19">
        <f t="shared" si="9"/>
        <v>3.8453485937609049</v>
      </c>
      <c r="Z33" s="11">
        <f t="shared" si="4"/>
        <v>3.8453485937609049</v>
      </c>
      <c r="AA33" s="39">
        <v>0</v>
      </c>
      <c r="AB33" s="39">
        <v>0</v>
      </c>
      <c r="AC33" s="31">
        <f t="shared" si="5"/>
        <v>0</v>
      </c>
      <c r="AD33" s="34">
        <f t="shared" si="6"/>
        <v>-3.8453485937609049</v>
      </c>
    </row>
    <row r="34" spans="1:30" ht="17" thickTop="1" x14ac:dyDescent="0.2">
      <c r="A34" s="53" t="s">
        <v>27</v>
      </c>
      <c r="B34" s="54"/>
      <c r="C34" s="42">
        <f t="shared" ref="C34:D34" si="10">SUM(C8:C33)</f>
        <v>1682</v>
      </c>
      <c r="D34" s="42">
        <f t="shared" si="10"/>
        <v>0</v>
      </c>
      <c r="E34" s="33">
        <f t="shared" si="0"/>
        <v>1682</v>
      </c>
      <c r="F34" s="29">
        <f>SUM(F8:F33)</f>
        <v>0</v>
      </c>
      <c r="G34" s="29">
        <f t="shared" ref="G34:Q34" si="11">SUM(G8:G33)</f>
        <v>840</v>
      </c>
      <c r="H34" s="29">
        <f t="shared" ref="H34" si="12">SUM(H8:H33)</f>
        <v>560</v>
      </c>
      <c r="I34" s="29">
        <f t="shared" ref="I34" si="13">SUM(I8:I33)</f>
        <v>0</v>
      </c>
      <c r="J34" s="29">
        <f t="shared" ref="J34" si="14">SUM(J8:J33)</f>
        <v>400</v>
      </c>
      <c r="K34" s="29">
        <f t="shared" ref="K34" si="15">SUM(K8:K33)</f>
        <v>0</v>
      </c>
      <c r="L34" s="29">
        <f t="shared" ref="L34" si="16">SUM(L8:L33)</f>
        <v>660</v>
      </c>
      <c r="M34" s="29">
        <f t="shared" ref="M34" si="17">SUM(M8:M33)</f>
        <v>0</v>
      </c>
      <c r="N34" s="29">
        <f t="shared" ref="N34" si="18">SUM(N8:N33)</f>
        <v>1700</v>
      </c>
      <c r="O34" s="29">
        <f t="shared" ref="O34" si="19">SUM(O8:O33)</f>
        <v>0</v>
      </c>
      <c r="P34" s="29">
        <f t="shared" si="11"/>
        <v>288</v>
      </c>
      <c r="Q34" s="42">
        <f t="shared" si="11"/>
        <v>4448</v>
      </c>
      <c r="R34" s="29" t="s">
        <v>2</v>
      </c>
      <c r="S34" s="29">
        <f t="shared" ref="S34:V34" si="20">SUM(S8:S33)</f>
        <v>5252</v>
      </c>
      <c r="T34" s="29">
        <f t="shared" si="20"/>
        <v>1771</v>
      </c>
      <c r="U34" s="29">
        <f t="shared" si="20"/>
        <v>10007</v>
      </c>
      <c r="V34" s="29">
        <f t="shared" si="20"/>
        <v>17030</v>
      </c>
      <c r="W34" s="29" t="s">
        <v>2</v>
      </c>
      <c r="X34" s="42">
        <f>SUM(X8:X33)</f>
        <v>142.18848006333988</v>
      </c>
      <c r="Y34" s="42">
        <f>SUM(Y8:Y33)</f>
        <v>70.567119129039014</v>
      </c>
      <c r="Z34" s="33">
        <f t="shared" ref="Z34:AD34" si="21">SUM(Z8:Z33)</f>
        <v>212.75559919237887</v>
      </c>
      <c r="AA34" s="42">
        <f t="shared" si="21"/>
        <v>0</v>
      </c>
      <c r="AB34" s="42">
        <f t="shared" si="21"/>
        <v>0</v>
      </c>
      <c r="AC34" s="33">
        <f t="shared" si="21"/>
        <v>0</v>
      </c>
      <c r="AD34" s="33">
        <f t="shared" si="21"/>
        <v>-212.75559919237887</v>
      </c>
    </row>
    <row r="35" spans="1:30" x14ac:dyDescent="0.2">
      <c r="B35" s="1"/>
    </row>
    <row r="36" spans="1:30" x14ac:dyDescent="0.2">
      <c r="N36" s="3"/>
      <c r="O36" s="3"/>
      <c r="P36" s="3"/>
      <c r="S36" s="3"/>
      <c r="T36" s="3"/>
      <c r="U36" s="3"/>
    </row>
  </sheetData>
  <mergeCells count="13">
    <mergeCell ref="Y6:Y7"/>
    <mergeCell ref="Z6:Z7"/>
    <mergeCell ref="AA6:AC6"/>
    <mergeCell ref="AD6:AD7"/>
    <mergeCell ref="C6:E6"/>
    <mergeCell ref="F6:Q6"/>
    <mergeCell ref="R6:R7"/>
    <mergeCell ref="S6:V6"/>
    <mergeCell ref="A34:B34"/>
    <mergeCell ref="F2:Q2"/>
    <mergeCell ref="S2:V2"/>
    <mergeCell ref="W6:W7"/>
    <mergeCell ref="X6:X7"/>
  </mergeCells>
  <pageMargins left="0.7" right="0.7" top="0.75" bottom="0.75" header="0.3" footer="0.3"/>
  <pageSetup scale="27"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EXHIBIT D - NOTES</vt:lpstr>
      <vt:lpstr>Achieve</vt:lpstr>
      <vt:lpstr>AIPCS II</vt:lpstr>
      <vt:lpstr>AIPHS</vt:lpstr>
      <vt:lpstr>Aurum</vt:lpstr>
      <vt:lpstr>Cox</vt:lpstr>
      <vt:lpstr>EBIA</vt:lpstr>
      <vt:lpstr>Envision</vt:lpstr>
      <vt:lpstr>Francophone</vt:lpstr>
      <vt:lpstr>Urban Montessori</vt:lpstr>
      <vt:lpstr>Yu Ming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2018-03-24T02:30:36Z</cp:lastPrinted>
  <dcterms:created xsi:type="dcterms:W3CDTF">2018-03-24T00:58:16Z</dcterms:created>
  <dcterms:modified xsi:type="dcterms:W3CDTF">2018-05-04T23:19:19Z</dcterms:modified>
</cp:coreProperties>
</file>